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330" yWindow="225" windowWidth="19200" windowHeight="11760" activeTab="1"/>
  </bookViews>
  <sheets>
    <sheet name="calc" sheetId="4" r:id="rId1"/>
    <sheet name="presentation" sheetId="5" r:id="rId2"/>
  </sheets>
  <calcPr calcId="125725"/>
</workbook>
</file>

<file path=xl/calcChain.xml><?xml version="1.0" encoding="utf-8"?>
<calcChain xmlns="http://schemas.openxmlformats.org/spreadsheetml/2006/main">
  <c r="H29" i="4"/>
  <c r="G29"/>
  <c r="H28"/>
  <c r="G28"/>
  <c r="E28"/>
  <c r="H27"/>
  <c r="I29" s="1"/>
  <c r="G27"/>
  <c r="E27"/>
  <c r="H26"/>
  <c r="G26"/>
  <c r="H25"/>
  <c r="G25"/>
  <c r="E25"/>
  <c r="H24"/>
  <c r="I26" s="1"/>
  <c r="G24"/>
  <c r="E24"/>
  <c r="F26" s="1"/>
  <c r="F29" l="1"/>
  <c r="C13" l="1"/>
  <c r="C12"/>
  <c r="G20" l="1"/>
  <c r="C20"/>
  <c r="E20" s="1"/>
  <c r="G19"/>
  <c r="C19"/>
  <c r="E19" s="1"/>
  <c r="G18"/>
  <c r="C18"/>
  <c r="E18" s="1"/>
  <c r="G17"/>
  <c r="H17" s="1"/>
  <c r="E17"/>
  <c r="G16"/>
  <c r="H16" s="1"/>
  <c r="E16"/>
  <c r="G15"/>
  <c r="H15" s="1"/>
  <c r="E15"/>
  <c r="G14"/>
  <c r="C14"/>
  <c r="E14" s="1"/>
  <c r="G13"/>
  <c r="H13" s="1"/>
  <c r="E13"/>
  <c r="G12"/>
  <c r="H12" s="1"/>
  <c r="E12"/>
  <c r="G11"/>
  <c r="H11" s="1"/>
  <c r="E11"/>
  <c r="G10"/>
  <c r="H10" s="1"/>
  <c r="E10"/>
  <c r="G9"/>
  <c r="H9" s="1"/>
  <c r="E9"/>
  <c r="G23"/>
  <c r="H23" s="1"/>
  <c r="G22"/>
  <c r="H22" s="1"/>
  <c r="E22"/>
  <c r="G21"/>
  <c r="H21" s="1"/>
  <c r="E21"/>
  <c r="G8"/>
  <c r="H8" s="1"/>
  <c r="E8"/>
  <c r="G7"/>
  <c r="H7" s="1"/>
  <c r="E7"/>
  <c r="G6"/>
  <c r="H6" s="1"/>
  <c r="E6"/>
  <c r="G5"/>
  <c r="H5" s="1"/>
  <c r="E5"/>
  <c r="G4"/>
  <c r="H4" s="1"/>
  <c r="E4"/>
  <c r="G3"/>
  <c r="H3" s="1"/>
  <c r="E3"/>
  <c r="F14" l="1"/>
  <c r="F5"/>
  <c r="F8"/>
  <c r="I23"/>
  <c r="H20"/>
  <c r="I17"/>
  <c r="I8"/>
  <c r="F11"/>
  <c r="F17"/>
  <c r="I5"/>
  <c r="H14"/>
  <c r="I14" s="1"/>
  <c r="I11"/>
  <c r="F23"/>
  <c r="F20"/>
  <c r="H19"/>
  <c r="H18"/>
  <c r="I20" l="1"/>
</calcChain>
</file>

<file path=xl/sharedStrings.xml><?xml version="1.0" encoding="utf-8"?>
<sst xmlns="http://schemas.openxmlformats.org/spreadsheetml/2006/main" count="45" uniqueCount="35">
  <si>
    <t>HTM120</t>
    <phoneticPr fontId="1"/>
  </si>
  <si>
    <t>J0035</t>
    <phoneticPr fontId="1"/>
  </si>
  <si>
    <t>J0025+J0035</t>
    <phoneticPr fontId="1"/>
  </si>
  <si>
    <t>J0025</t>
    <phoneticPr fontId="1"/>
  </si>
  <si>
    <t>J0021</t>
    <phoneticPr fontId="1"/>
  </si>
  <si>
    <t>short description</t>
    <phoneticPr fontId="1"/>
  </si>
  <si>
    <t>reduce 16x16</t>
    <phoneticPr fontId="1"/>
  </si>
  <si>
    <t>rotate</t>
    <phoneticPr fontId="1"/>
  </si>
  <si>
    <t>rotate+reduce16x16</t>
    <phoneticPr fontId="1"/>
  </si>
  <si>
    <t>uncompressed</t>
    <phoneticPr fontId="1"/>
  </si>
  <si>
    <t>compressed</t>
    <phoneticPr fontId="1"/>
  </si>
  <si>
    <t>CTC</t>
    <phoneticPr fontId="1"/>
  </si>
  <si>
    <t>AI</t>
    <phoneticPr fontId="1"/>
  </si>
  <si>
    <t>anchor</t>
    <phoneticPr fontId="1"/>
  </si>
  <si>
    <t>texture</t>
    <phoneticPr fontId="1"/>
  </si>
  <si>
    <t>video</t>
    <phoneticPr fontId="1"/>
  </si>
  <si>
    <t>synthesis</t>
    <phoneticPr fontId="1"/>
  </si>
  <si>
    <t>compressed</t>
    <phoneticPr fontId="1"/>
  </si>
  <si>
    <t>uncompressed</t>
    <phoneticPr fontId="1"/>
  </si>
  <si>
    <t>bits</t>
    <phoneticPr fontId="1"/>
  </si>
  <si>
    <t>bit/table</t>
    <phoneticPr fontId="1"/>
  </si>
  <si>
    <t>bits/table</t>
    <phoneticPr fontId="1"/>
  </si>
  <si>
    <t>short description</t>
    <phoneticPr fontId="1"/>
  </si>
  <si>
    <t>J0035</t>
    <phoneticPr fontId="1"/>
  </si>
  <si>
    <t>J0025</t>
    <phoneticPr fontId="1"/>
  </si>
  <si>
    <t>rotate</t>
    <phoneticPr fontId="1"/>
  </si>
  <si>
    <t>rotate+reduce16x16</t>
    <phoneticPr fontId="1"/>
  </si>
  <si>
    <t>J0035+J0025</t>
    <phoneticPr fontId="1"/>
  </si>
  <si>
    <t>J0021</t>
    <phoneticPr fontId="1"/>
  </si>
  <si>
    <t>scale&amp;shift</t>
    <phoneticPr fontId="1"/>
  </si>
  <si>
    <t>scale+shift</t>
    <phoneticPr fontId="1"/>
  </si>
  <si>
    <t>J0021+J0025</t>
    <phoneticPr fontId="1"/>
  </si>
  <si>
    <t>rotate+scale+shift</t>
    <phoneticPr fontId="1"/>
  </si>
  <si>
    <t>J0021 + J0025</t>
    <phoneticPr fontId="1"/>
  </si>
  <si>
    <t>rotate+scale&amp;shift</t>
    <phoneticPr fontId="1"/>
  </si>
</sst>
</file>

<file path=xl/styles.xml><?xml version="1.0" encoding="utf-8"?>
<styleSheet xmlns="http://schemas.openxmlformats.org/spreadsheetml/2006/main">
  <numFmts count="2">
    <numFmt numFmtId="176" formatCode="0.00000_ "/>
    <numFmt numFmtId="177" formatCode="0.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2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7" xfId="0" applyBorder="1">
      <alignment vertical="center"/>
    </xf>
    <xf numFmtId="0" fontId="0" fillId="0" borderId="7" xfId="0" applyFill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3" xfId="0" applyFill="1" applyBorder="1">
      <alignment vertical="center"/>
    </xf>
    <xf numFmtId="0" fontId="0" fillId="0" borderId="5" xfId="0" applyFill="1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7" fontId="0" fillId="0" borderId="0" xfId="0" applyNumberFormat="1" applyFill="1" applyBorder="1">
      <alignment vertical="center"/>
    </xf>
    <xf numFmtId="177" fontId="0" fillId="0" borderId="7" xfId="0" applyNumberFormat="1" applyFill="1" applyBorder="1">
      <alignment vertical="center"/>
    </xf>
    <xf numFmtId="177" fontId="0" fillId="3" borderId="8" xfId="0" applyNumberFormat="1" applyFill="1" applyBorder="1">
      <alignment vertical="center"/>
    </xf>
    <xf numFmtId="177" fontId="0" fillId="0" borderId="5" xfId="0" applyNumberFormat="1" applyFill="1" applyBorder="1">
      <alignment vertical="center"/>
    </xf>
    <xf numFmtId="177" fontId="0" fillId="0" borderId="8" xfId="0" applyNumberFormat="1" applyFill="1" applyBorder="1">
      <alignment vertical="center"/>
    </xf>
    <xf numFmtId="0" fontId="0" fillId="0" borderId="15" xfId="0" applyBorder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0" fontId="0" fillId="0" borderId="15" xfId="1" applyNumberFormat="1" applyFont="1" applyBorder="1">
      <alignment vertical="center"/>
    </xf>
    <xf numFmtId="0" fontId="0" fillId="2" borderId="15" xfId="0" applyFill="1" applyBorder="1">
      <alignment vertical="center"/>
    </xf>
    <xf numFmtId="10" fontId="0" fillId="2" borderId="15" xfId="1" applyNumberFormat="1" applyFont="1" applyFill="1" applyBorder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177" fontId="0" fillId="4" borderId="7" xfId="0" applyNumberForma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colors>
    <mruColors>
      <color rgb="FF6699FF"/>
      <color rgb="FF0066FF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3"/>
  <sheetViews>
    <sheetView topLeftCell="A2" workbookViewId="0">
      <selection activeCell="F2" sqref="F2"/>
    </sheetView>
  </sheetViews>
  <sheetFormatPr defaultRowHeight="13.5"/>
  <cols>
    <col min="1" max="2" width="15" customWidth="1"/>
    <col min="6" max="6" width="9.5" bestFit="1" customWidth="1"/>
    <col min="7" max="7" width="9" style="1"/>
    <col min="8" max="8" width="9.5" style="1" bestFit="1" customWidth="1"/>
    <col min="9" max="9" width="9.5" bestFit="1" customWidth="1"/>
  </cols>
  <sheetData>
    <row r="2" spans="1:9">
      <c r="A2" s="28"/>
      <c r="B2" s="28" t="s">
        <v>22</v>
      </c>
      <c r="C2" s="16"/>
      <c r="D2" s="17" t="s">
        <v>21</v>
      </c>
      <c r="E2" s="17" t="s">
        <v>19</v>
      </c>
      <c r="F2" s="17" t="s">
        <v>18</v>
      </c>
      <c r="G2" s="17" t="s">
        <v>20</v>
      </c>
      <c r="H2" s="17" t="s">
        <v>19</v>
      </c>
      <c r="I2" s="18" t="s">
        <v>17</v>
      </c>
    </row>
    <row r="3" spans="1:9">
      <c r="A3" s="29" t="s">
        <v>0</v>
      </c>
      <c r="B3" s="28" t="s">
        <v>13</v>
      </c>
      <c r="C3" s="2">
        <v>86</v>
      </c>
      <c r="D3" s="3">
        <v>16</v>
      </c>
      <c r="E3" s="3">
        <f t="shared" ref="E3:E22" si="0">C3*D3</f>
        <v>1376</v>
      </c>
      <c r="F3" s="21"/>
      <c r="G3" s="12">
        <f>(1+2)*4</f>
        <v>12</v>
      </c>
      <c r="H3" s="12">
        <f>$C3*G3</f>
        <v>1032</v>
      </c>
      <c r="I3" s="19"/>
    </row>
    <row r="4" spans="1:9">
      <c r="A4" s="30"/>
      <c r="B4" s="10"/>
      <c r="C4" s="5">
        <v>766</v>
      </c>
      <c r="D4" s="6">
        <v>64</v>
      </c>
      <c r="E4" s="6">
        <f t="shared" si="0"/>
        <v>49024</v>
      </c>
      <c r="F4" s="22"/>
      <c r="G4" s="13">
        <f>(1+3)*8</f>
        <v>32</v>
      </c>
      <c r="H4" s="13">
        <f t="shared" ref="H4:H5" si="1">$C4*G4</f>
        <v>24512</v>
      </c>
      <c r="I4" s="20"/>
    </row>
    <row r="5" spans="1:9">
      <c r="A5" s="31"/>
      <c r="B5" s="10"/>
      <c r="C5" s="8">
        <v>1350</v>
      </c>
      <c r="D5" s="14">
        <v>256</v>
      </c>
      <c r="E5" s="14">
        <f t="shared" si="0"/>
        <v>345600</v>
      </c>
      <c r="F5" s="38">
        <f>SUM(E3:E5)/8/1024</f>
        <v>48.33984375</v>
      </c>
      <c r="G5" s="15">
        <f>(1+4)*16</f>
        <v>80</v>
      </c>
      <c r="H5" s="15">
        <f t="shared" si="1"/>
        <v>108000</v>
      </c>
      <c r="I5" s="25">
        <f>SUM(H3:H5)/8/1024</f>
        <v>16.3017578125</v>
      </c>
    </row>
    <row r="6" spans="1:9">
      <c r="A6" s="29" t="s">
        <v>23</v>
      </c>
      <c r="B6" s="9" t="s">
        <v>6</v>
      </c>
      <c r="C6" s="5">
        <v>86</v>
      </c>
      <c r="D6" s="6">
        <v>16</v>
      </c>
      <c r="E6" s="6">
        <f t="shared" si="0"/>
        <v>1376</v>
      </c>
      <c r="F6" s="23"/>
      <c r="G6" s="13">
        <f>(1+2)*4</f>
        <v>12</v>
      </c>
      <c r="H6" s="13">
        <f>$C6*G6</f>
        <v>1032</v>
      </c>
      <c r="I6" s="26"/>
    </row>
    <row r="7" spans="1:9">
      <c r="A7" s="30"/>
      <c r="B7" s="10"/>
      <c r="C7" s="5">
        <v>766</v>
      </c>
      <c r="D7" s="6">
        <v>64</v>
      </c>
      <c r="E7" s="6">
        <f t="shared" si="0"/>
        <v>49024</v>
      </c>
      <c r="F7" s="23"/>
      <c r="G7" s="13">
        <f>(1+3)*8</f>
        <v>32</v>
      </c>
      <c r="H7" s="13">
        <f t="shared" ref="H7:H8" si="2">$C7*G7</f>
        <v>24512</v>
      </c>
      <c r="I7" s="26"/>
    </row>
    <row r="8" spans="1:9">
      <c r="A8" s="31"/>
      <c r="B8" s="11"/>
      <c r="C8" s="8">
        <v>510</v>
      </c>
      <c r="D8" s="14">
        <v>256</v>
      </c>
      <c r="E8" s="14">
        <f t="shared" si="0"/>
        <v>130560</v>
      </c>
      <c r="F8" s="38">
        <f>SUM(E6:E8)/8/1024</f>
        <v>22.08984375</v>
      </c>
      <c r="G8" s="15">
        <f>(1+4)*16</f>
        <v>80</v>
      </c>
      <c r="H8" s="15">
        <f t="shared" si="2"/>
        <v>40800</v>
      </c>
      <c r="I8" s="25">
        <f>SUM(H6:H8)/8/1024</f>
        <v>8.0986328125</v>
      </c>
    </row>
    <row r="9" spans="1:9">
      <c r="A9" s="29" t="s">
        <v>24</v>
      </c>
      <c r="B9" s="9" t="s">
        <v>25</v>
      </c>
      <c r="C9" s="5">
        <v>108</v>
      </c>
      <c r="D9" s="6">
        <v>16</v>
      </c>
      <c r="E9" s="6">
        <f t="shared" si="0"/>
        <v>1728</v>
      </c>
      <c r="F9" s="23"/>
      <c r="G9" s="13">
        <f>(1+2)*4</f>
        <v>12</v>
      </c>
      <c r="H9" s="13">
        <f>$C9*G9</f>
        <v>1296</v>
      </c>
      <c r="I9" s="26"/>
    </row>
    <row r="10" spans="1:9">
      <c r="A10" s="30"/>
      <c r="B10" s="10"/>
      <c r="C10" s="5">
        <v>824</v>
      </c>
      <c r="D10" s="6">
        <v>64</v>
      </c>
      <c r="E10" s="6">
        <f t="shared" si="0"/>
        <v>52736</v>
      </c>
      <c r="F10" s="23"/>
      <c r="G10" s="13">
        <f>(1+3)*8</f>
        <v>32</v>
      </c>
      <c r="H10" s="13">
        <f t="shared" ref="H10:H11" si="3">$C10*G10</f>
        <v>26368</v>
      </c>
      <c r="I10" s="26"/>
    </row>
    <row r="11" spans="1:9">
      <c r="A11" s="30"/>
      <c r="B11" s="11"/>
      <c r="C11" s="8">
        <v>1404</v>
      </c>
      <c r="D11" s="14">
        <v>256</v>
      </c>
      <c r="E11" s="14">
        <f t="shared" si="0"/>
        <v>359424</v>
      </c>
      <c r="F11" s="38">
        <f>SUM(E9:E11)/8/1024</f>
        <v>50.5234375</v>
      </c>
      <c r="G11" s="15">
        <f>(1+4)*16</f>
        <v>80</v>
      </c>
      <c r="H11" s="15">
        <f t="shared" si="3"/>
        <v>112320</v>
      </c>
      <c r="I11" s="27">
        <f>SUM(H9:H11)/8/1024</f>
        <v>17.087890625</v>
      </c>
    </row>
    <row r="12" spans="1:9">
      <c r="A12" s="30"/>
      <c r="B12" s="9" t="s">
        <v>7</v>
      </c>
      <c r="C12" s="5">
        <f>24+6</f>
        <v>30</v>
      </c>
      <c r="D12" s="6">
        <v>16</v>
      </c>
      <c r="E12" s="6">
        <f t="shared" si="0"/>
        <v>480</v>
      </c>
      <c r="F12" s="23"/>
      <c r="G12" s="13">
        <f>(1+2)*4</f>
        <v>12</v>
      </c>
      <c r="H12" s="13">
        <f>$C12*G12</f>
        <v>360</v>
      </c>
      <c r="I12" s="26"/>
    </row>
    <row r="13" spans="1:9">
      <c r="A13" s="30"/>
      <c r="B13" s="10"/>
      <c r="C13" s="5">
        <f>146+120</f>
        <v>266</v>
      </c>
      <c r="D13" s="6">
        <v>64</v>
      </c>
      <c r="E13" s="6">
        <f t="shared" si="0"/>
        <v>17024</v>
      </c>
      <c r="F13" s="23"/>
      <c r="G13" s="13">
        <f>(1+3)*8</f>
        <v>32</v>
      </c>
      <c r="H13" s="13">
        <f t="shared" ref="H13:H14" si="4">$C13*G13</f>
        <v>8512</v>
      </c>
      <c r="I13" s="26"/>
    </row>
    <row r="14" spans="1:9">
      <c r="A14" s="31"/>
      <c r="B14" s="11"/>
      <c r="C14" s="8">
        <f>256+190</f>
        <v>446</v>
      </c>
      <c r="D14" s="14">
        <v>256</v>
      </c>
      <c r="E14" s="14">
        <f t="shared" si="0"/>
        <v>114176</v>
      </c>
      <c r="F14" s="24">
        <f>SUM(E12:E14)/8/1024</f>
        <v>16.07421875</v>
      </c>
      <c r="G14" s="15">
        <f>(1+4)*16</f>
        <v>80</v>
      </c>
      <c r="H14" s="15">
        <f t="shared" si="4"/>
        <v>35680</v>
      </c>
      <c r="I14" s="25">
        <f>SUM(H12:H14)/8/1024</f>
        <v>5.4384765625</v>
      </c>
    </row>
    <row r="15" spans="1:9">
      <c r="A15" s="35" t="s">
        <v>27</v>
      </c>
      <c r="B15" s="9" t="s">
        <v>26</v>
      </c>
      <c r="C15" s="5">
        <v>108</v>
      </c>
      <c r="D15" s="6">
        <v>16</v>
      </c>
      <c r="E15" s="6">
        <f t="shared" si="0"/>
        <v>1728</v>
      </c>
      <c r="F15" s="23"/>
      <c r="G15" s="13">
        <f>(1+2)*4</f>
        <v>12</v>
      </c>
      <c r="H15" s="13">
        <f>$C15*G15</f>
        <v>1296</v>
      </c>
      <c r="I15" s="26"/>
    </row>
    <row r="16" spans="1:9">
      <c r="A16" s="36"/>
      <c r="B16" s="10"/>
      <c r="C16" s="5">
        <v>824</v>
      </c>
      <c r="D16" s="6">
        <v>64</v>
      </c>
      <c r="E16" s="6">
        <f t="shared" si="0"/>
        <v>52736</v>
      </c>
      <c r="F16" s="23"/>
      <c r="G16" s="13">
        <f>(1+3)*8</f>
        <v>32</v>
      </c>
      <c r="H16" s="13">
        <f t="shared" ref="H16:H17" si="5">$C16*G16</f>
        <v>26368</v>
      </c>
      <c r="I16" s="26"/>
    </row>
    <row r="17" spans="1:9">
      <c r="A17" s="36"/>
      <c r="B17" s="11"/>
      <c r="C17" s="8">
        <v>510</v>
      </c>
      <c r="D17" s="14">
        <v>256</v>
      </c>
      <c r="E17" s="14">
        <f t="shared" si="0"/>
        <v>130560</v>
      </c>
      <c r="F17" s="38">
        <f>SUM(E15:E17)/8/1024</f>
        <v>22.5859375</v>
      </c>
      <c r="G17" s="15">
        <f>(1+4)*16</f>
        <v>80</v>
      </c>
      <c r="H17" s="15">
        <f t="shared" si="5"/>
        <v>40800</v>
      </c>
      <c r="I17" s="27">
        <f>SUM(H15:H17)/8/1024</f>
        <v>8.357421875</v>
      </c>
    </row>
    <row r="18" spans="1:9">
      <c r="A18" s="36"/>
      <c r="B18" s="9" t="s">
        <v>26</v>
      </c>
      <c r="C18" s="5">
        <f>24+6</f>
        <v>30</v>
      </c>
      <c r="D18" s="6">
        <v>16</v>
      </c>
      <c r="E18" s="6">
        <f t="shared" si="0"/>
        <v>480</v>
      </c>
      <c r="F18" s="23"/>
      <c r="G18" s="13">
        <f>(1+2)*4</f>
        <v>12</v>
      </c>
      <c r="H18" s="13">
        <f>$C18*G18</f>
        <v>360</v>
      </c>
      <c r="I18" s="26"/>
    </row>
    <row r="19" spans="1:9">
      <c r="A19" s="36"/>
      <c r="B19" s="10"/>
      <c r="C19" s="5">
        <f>146+120</f>
        <v>266</v>
      </c>
      <c r="D19" s="6">
        <v>64</v>
      </c>
      <c r="E19" s="6">
        <f t="shared" si="0"/>
        <v>17024</v>
      </c>
      <c r="F19" s="23"/>
      <c r="G19" s="13">
        <f>(1+3)*8</f>
        <v>32</v>
      </c>
      <c r="H19" s="13">
        <f t="shared" ref="H19:H20" si="6">$C19*G19</f>
        <v>8512</v>
      </c>
      <c r="I19" s="26"/>
    </row>
    <row r="20" spans="1:9">
      <c r="A20" s="37"/>
      <c r="B20" s="11"/>
      <c r="C20" s="8">
        <f>128+127</f>
        <v>255</v>
      </c>
      <c r="D20" s="14">
        <v>256</v>
      </c>
      <c r="E20" s="14">
        <f t="shared" si="0"/>
        <v>65280</v>
      </c>
      <c r="F20" s="24">
        <f>SUM(E18:E20)/8/1024</f>
        <v>10.10546875</v>
      </c>
      <c r="G20" s="15">
        <f>(1+4)*16</f>
        <v>80</v>
      </c>
      <c r="H20" s="15">
        <f t="shared" si="6"/>
        <v>20400</v>
      </c>
      <c r="I20" s="25">
        <f>SUM(H18:H20)/8/1024</f>
        <v>3.5732421875</v>
      </c>
    </row>
    <row r="21" spans="1:9">
      <c r="A21" s="29" t="s">
        <v>28</v>
      </c>
      <c r="B21" s="7" t="s">
        <v>29</v>
      </c>
      <c r="C21" s="5">
        <v>86</v>
      </c>
      <c r="D21" s="6">
        <v>16</v>
      </c>
      <c r="E21" s="6">
        <f t="shared" si="0"/>
        <v>1376</v>
      </c>
      <c r="F21" s="23"/>
      <c r="G21" s="13">
        <f>(1+2)*4</f>
        <v>12</v>
      </c>
      <c r="H21" s="13">
        <f>$C21*G21</f>
        <v>1032</v>
      </c>
      <c r="I21" s="26"/>
    </row>
    <row r="22" spans="1:9">
      <c r="A22" s="30"/>
      <c r="B22" s="10"/>
      <c r="C22" s="5">
        <v>766</v>
      </c>
      <c r="D22" s="6">
        <v>64</v>
      </c>
      <c r="E22" s="6">
        <f t="shared" si="0"/>
        <v>49024</v>
      </c>
      <c r="F22" s="23"/>
      <c r="G22" s="13">
        <f>(1+3)*8</f>
        <v>32</v>
      </c>
      <c r="H22" s="13">
        <f>$C22*G22</f>
        <v>24512</v>
      </c>
      <c r="I22" s="26"/>
    </row>
    <row r="23" spans="1:9">
      <c r="A23" s="31"/>
      <c r="B23" s="11"/>
      <c r="C23" s="8">
        <v>0</v>
      </c>
      <c r="D23" s="14">
        <v>0</v>
      </c>
      <c r="E23" s="14">
        <v>0</v>
      </c>
      <c r="F23" s="38">
        <f>SUM(E21:E23)/8/1024</f>
        <v>6.15234375</v>
      </c>
      <c r="G23" s="15">
        <f>(1+4)*16</f>
        <v>80</v>
      </c>
      <c r="H23" s="15">
        <f>$C23*G23</f>
        <v>0</v>
      </c>
      <c r="I23" s="25">
        <f>SUM(H21:H23)/8/1024</f>
        <v>3.1181640625</v>
      </c>
    </row>
    <row r="24" spans="1:9" s="1" customFormat="1">
      <c r="A24" s="29" t="s">
        <v>33</v>
      </c>
      <c r="B24" s="7" t="s">
        <v>34</v>
      </c>
      <c r="C24" s="5">
        <v>198</v>
      </c>
      <c r="D24" s="6">
        <v>16</v>
      </c>
      <c r="E24" s="6">
        <f t="shared" ref="E24:E26" si="7">C24*D24</f>
        <v>3168</v>
      </c>
      <c r="F24" s="23"/>
      <c r="G24" s="13">
        <f>(1+2)*4</f>
        <v>12</v>
      </c>
      <c r="H24" s="13">
        <f>$C24*G24</f>
        <v>2376</v>
      </c>
      <c r="I24" s="26"/>
    </row>
    <row r="25" spans="1:9" s="1" customFormat="1">
      <c r="A25" s="30"/>
      <c r="B25" s="10"/>
      <c r="C25" s="5">
        <v>824</v>
      </c>
      <c r="D25" s="6">
        <v>64</v>
      </c>
      <c r="E25" s="6">
        <f t="shared" si="7"/>
        <v>52736</v>
      </c>
      <c r="F25" s="23"/>
      <c r="G25" s="13">
        <f>(1+3)*8</f>
        <v>32</v>
      </c>
      <c r="H25" s="13">
        <f>$C25*G25</f>
        <v>26368</v>
      </c>
      <c r="I25" s="26"/>
    </row>
    <row r="26" spans="1:9" s="1" customFormat="1">
      <c r="A26" s="30"/>
      <c r="B26" s="11"/>
      <c r="C26" s="8">
        <v>0</v>
      </c>
      <c r="D26" s="14">
        <v>0</v>
      </c>
      <c r="E26" s="14">
        <v>0</v>
      </c>
      <c r="F26" s="38">
        <f>SUM(E24:E26)/8/1024</f>
        <v>6.82421875</v>
      </c>
      <c r="G26" s="15">
        <f>(1+4)*16</f>
        <v>80</v>
      </c>
      <c r="H26" s="15">
        <f>$C26*G26</f>
        <v>0</v>
      </c>
      <c r="I26" s="27">
        <f>SUM(H24:H26)/8/1024</f>
        <v>3.5087890625</v>
      </c>
    </row>
    <row r="27" spans="1:9" s="1" customFormat="1">
      <c r="A27" s="30"/>
      <c r="B27" s="7" t="s">
        <v>34</v>
      </c>
      <c r="C27" s="5">
        <v>30</v>
      </c>
      <c r="D27" s="6">
        <v>16</v>
      </c>
      <c r="E27" s="6">
        <f t="shared" ref="E27:E29" si="8">C27*D27</f>
        <v>480</v>
      </c>
      <c r="F27" s="23"/>
      <c r="G27" s="13">
        <f>(1+2)*4</f>
        <v>12</v>
      </c>
      <c r="H27" s="13">
        <f>$C27*G27</f>
        <v>360</v>
      </c>
      <c r="I27" s="26"/>
    </row>
    <row r="28" spans="1:9" s="1" customFormat="1">
      <c r="A28" s="30"/>
      <c r="B28" s="10"/>
      <c r="C28" s="5">
        <v>266</v>
      </c>
      <c r="D28" s="6">
        <v>64</v>
      </c>
      <c r="E28" s="6">
        <f t="shared" si="8"/>
        <v>17024</v>
      </c>
      <c r="F28" s="23"/>
      <c r="G28" s="13">
        <f>(1+3)*8</f>
        <v>32</v>
      </c>
      <c r="H28" s="13">
        <f>$C28*G28</f>
        <v>8512</v>
      </c>
      <c r="I28" s="26"/>
    </row>
    <row r="29" spans="1:9" s="1" customFormat="1">
      <c r="A29" s="31"/>
      <c r="B29" s="11"/>
      <c r="C29" s="8">
        <v>0</v>
      </c>
      <c r="D29" s="14">
        <v>0</v>
      </c>
      <c r="E29" s="14">
        <v>0</v>
      </c>
      <c r="F29" s="24">
        <f>SUM(E27:E29)/8/1024</f>
        <v>2.13671875</v>
      </c>
      <c r="G29" s="15">
        <f>(1+4)*16</f>
        <v>80</v>
      </c>
      <c r="H29" s="15">
        <f>$C29*G29</f>
        <v>0</v>
      </c>
      <c r="I29" s="25">
        <f>SUM(H27:H29)/8/1024</f>
        <v>1.0830078125</v>
      </c>
    </row>
    <row r="30" spans="1:9" s="1" customFormat="1"/>
    <row r="31" spans="1:9" s="1" customFormat="1"/>
    <row r="32" spans="1:9" s="1" customFormat="1"/>
    <row r="33" s="1" customFormat="1"/>
  </sheetData>
  <mergeCells count="6">
    <mergeCell ref="A24:A29"/>
    <mergeCell ref="A15:A20"/>
    <mergeCell ref="A21:A23"/>
    <mergeCell ref="A9:A14"/>
    <mergeCell ref="A6:A8"/>
    <mergeCell ref="A3:A5"/>
  </mergeCells>
  <phoneticPr fontId="1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L9"/>
  <sheetViews>
    <sheetView tabSelected="1" topLeftCell="B1" workbookViewId="0">
      <selection activeCell="D19" sqref="D19"/>
    </sheetView>
  </sheetViews>
  <sheetFormatPr defaultRowHeight="13.5"/>
  <cols>
    <col min="3" max="3" width="16.875" customWidth="1"/>
    <col min="4" max="4" width="20.75" customWidth="1"/>
  </cols>
  <sheetData>
    <row r="2" spans="3:12">
      <c r="C2" s="2"/>
      <c r="D2" s="9" t="s">
        <v>5</v>
      </c>
      <c r="E2" s="2" t="s">
        <v>9</v>
      </c>
      <c r="F2" s="4" t="s">
        <v>10</v>
      </c>
      <c r="G2" s="2" t="s">
        <v>11</v>
      </c>
      <c r="H2" s="3"/>
      <c r="I2" s="4"/>
      <c r="J2" s="3" t="s">
        <v>12</v>
      </c>
      <c r="K2" s="3"/>
      <c r="L2" s="4"/>
    </row>
    <row r="3" spans="3:12">
      <c r="C3" s="5"/>
      <c r="D3" s="10"/>
      <c r="E3" s="5"/>
      <c r="F3" s="7"/>
      <c r="G3" s="28" t="s">
        <v>14</v>
      </c>
      <c r="H3" s="28" t="s">
        <v>15</v>
      </c>
      <c r="I3" s="28" t="s">
        <v>16</v>
      </c>
      <c r="J3" s="28" t="s">
        <v>14</v>
      </c>
      <c r="K3" s="28" t="s">
        <v>15</v>
      </c>
      <c r="L3" s="28" t="s">
        <v>16</v>
      </c>
    </row>
    <row r="4" spans="3:12">
      <c r="C4" s="28" t="s">
        <v>0</v>
      </c>
      <c r="D4" s="28" t="s">
        <v>13</v>
      </c>
      <c r="E4" s="28">
        <v>48.3</v>
      </c>
      <c r="F4" s="28">
        <v>16.3</v>
      </c>
      <c r="G4" s="32"/>
      <c r="H4" s="32"/>
      <c r="I4" s="32"/>
      <c r="J4" s="32"/>
      <c r="K4" s="32"/>
      <c r="L4" s="32"/>
    </row>
    <row r="5" spans="3:12">
      <c r="C5" s="28" t="s">
        <v>1</v>
      </c>
      <c r="D5" s="28" t="s">
        <v>6</v>
      </c>
      <c r="E5" s="28">
        <v>22.1</v>
      </c>
      <c r="F5" s="28">
        <v>8.1</v>
      </c>
      <c r="G5" s="32">
        <v>1.7650262569818276E-4</v>
      </c>
      <c r="H5" s="32">
        <v>-9.2025726097247351E-5</v>
      </c>
      <c r="I5" s="32">
        <v>1.9262411854296946E-4</v>
      </c>
      <c r="J5" s="32">
        <v>0</v>
      </c>
      <c r="K5" s="32">
        <v>-1.1307129740625865E-4</v>
      </c>
      <c r="L5" s="32">
        <v>8.2507197162046131E-6</v>
      </c>
    </row>
    <row r="6" spans="3:12">
      <c r="C6" s="28" t="s">
        <v>3</v>
      </c>
      <c r="D6" s="28" t="s">
        <v>7</v>
      </c>
      <c r="E6" s="28">
        <v>50.5</v>
      </c>
      <c r="F6" s="28">
        <v>7.7</v>
      </c>
      <c r="G6" s="32">
        <v>1.0637473231653316E-4</v>
      </c>
      <c r="H6" s="32">
        <v>6.779386269914478E-5</v>
      </c>
      <c r="I6" s="32">
        <v>7.0209522502820421E-5</v>
      </c>
      <c r="J6" s="32">
        <v>0</v>
      </c>
      <c r="K6" s="32">
        <v>1.1274238795294655E-5</v>
      </c>
      <c r="L6" s="32">
        <v>4.0911907201124365E-5</v>
      </c>
    </row>
    <row r="7" spans="3:12">
      <c r="C7" s="33" t="s">
        <v>2</v>
      </c>
      <c r="D7" s="33" t="s">
        <v>8</v>
      </c>
      <c r="E7" s="33">
        <v>22.6</v>
      </c>
      <c r="F7" s="33">
        <v>3.6</v>
      </c>
      <c r="G7" s="34">
        <v>-1.5191846595041802E-5</v>
      </c>
      <c r="H7" s="34">
        <v>-2.172526514014339E-4</v>
      </c>
      <c r="I7" s="34">
        <v>3.7682930032130468E-4</v>
      </c>
      <c r="J7" s="34">
        <v>0</v>
      </c>
      <c r="K7" s="34">
        <v>-1.2984596163627404E-4</v>
      </c>
      <c r="L7" s="34">
        <v>1.4425543028384613E-5</v>
      </c>
    </row>
    <row r="8" spans="3:12">
      <c r="C8" s="28" t="s">
        <v>4</v>
      </c>
      <c r="D8" s="28" t="s">
        <v>30</v>
      </c>
      <c r="E8" s="28">
        <v>6.2</v>
      </c>
      <c r="F8" s="28">
        <v>3.2</v>
      </c>
      <c r="G8" s="32">
        <v>3.0840972367228436E-4</v>
      </c>
      <c r="H8" s="32">
        <v>3.9753082793002326E-4</v>
      </c>
      <c r="I8" s="32">
        <v>1.0169380817964258E-3</v>
      </c>
      <c r="J8" s="32">
        <v>0</v>
      </c>
      <c r="K8" s="32">
        <v>1.8357083415919406E-4</v>
      </c>
      <c r="L8" s="32">
        <v>6.2195918401450334E-4</v>
      </c>
    </row>
    <row r="9" spans="3:12">
      <c r="C9" s="28" t="s">
        <v>31</v>
      </c>
      <c r="D9" s="28" t="s">
        <v>32</v>
      </c>
      <c r="E9" s="28">
        <v>6.6</v>
      </c>
      <c r="F9" s="28">
        <v>1.1000000000000001</v>
      </c>
      <c r="G9" s="32">
        <v>2.7762020467587967E-4</v>
      </c>
      <c r="H9" s="32">
        <v>4.1482772909186283E-4</v>
      </c>
      <c r="I9" s="32">
        <v>1.237893499576842E-3</v>
      </c>
      <c r="J9" s="32">
        <v>0</v>
      </c>
      <c r="K9" s="32">
        <v>1.862591818867082E-4</v>
      </c>
      <c r="L9" s="32">
        <v>6.637033034762041E-4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calc</vt:lpstr>
      <vt:lpstr>presentation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2014-10-22T06:29:46Z</dcterms:modified>
</cp:coreProperties>
</file>