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600" windowHeight="10065" activeTab="3"/>
  </bookViews>
  <sheets>
    <sheet name="USE-CASE#1(bit-saving case)" sheetId="11" r:id="rId1"/>
    <sheet name="USE-CASE#1(bit-overhead case)" sheetId="17" r:id="rId2"/>
    <sheet name="USE-CASE#2(bit-saving case)" sheetId="16" r:id="rId3"/>
    <sheet name="USE-CASE#2(bit-overhead case)" sheetId="18" r:id="rId4"/>
  </sheets>
  <calcPr calcId="152511"/>
</workbook>
</file>

<file path=xl/calcChain.xml><?xml version="1.0" encoding="utf-8"?>
<calcChain xmlns="http://schemas.openxmlformats.org/spreadsheetml/2006/main">
  <c r="G21" i="17" l="1"/>
  <c r="E63" i="18"/>
  <c r="E62" i="18"/>
  <c r="C61" i="18"/>
  <c r="C60" i="18"/>
  <c r="F62" i="18" s="1"/>
  <c r="G62" i="18" s="1"/>
  <c r="E59" i="18"/>
  <c r="G58" i="18"/>
  <c r="F58" i="18"/>
  <c r="E58" i="18"/>
  <c r="C57" i="18"/>
  <c r="C56" i="18"/>
  <c r="F55" i="18"/>
  <c r="G55" i="18" s="1"/>
  <c r="H56" i="18" s="1"/>
  <c r="C54" i="18"/>
  <c r="H53" i="18"/>
  <c r="C53" i="18"/>
  <c r="F63" i="18" s="1"/>
  <c r="G63" i="18" s="1"/>
  <c r="G52" i="18"/>
  <c r="C51" i="18"/>
  <c r="F46" i="18"/>
  <c r="E46" i="18"/>
  <c r="G46" i="18" s="1"/>
  <c r="G47" i="18" s="1"/>
  <c r="B21" i="18" s="1"/>
  <c r="C44" i="18"/>
  <c r="F38" i="18"/>
  <c r="E38" i="18"/>
  <c r="G38" i="18" s="1"/>
  <c r="G39" i="18" s="1"/>
  <c r="B20" i="18" s="1"/>
  <c r="C36" i="18"/>
  <c r="E61" i="17"/>
  <c r="E60" i="17"/>
  <c r="C59" i="17"/>
  <c r="C58" i="17"/>
  <c r="F60" i="17" s="1"/>
  <c r="E57" i="17"/>
  <c r="E56" i="17"/>
  <c r="G56" i="17" s="1"/>
  <c r="C55" i="17"/>
  <c r="C54" i="17"/>
  <c r="F53" i="17"/>
  <c r="G53" i="17" s="1"/>
  <c r="H54" i="17" s="1"/>
  <c r="C52" i="17"/>
  <c r="C51" i="17"/>
  <c r="F56" i="17" s="1"/>
  <c r="G50" i="17"/>
  <c r="H51" i="17" s="1"/>
  <c r="C49" i="17"/>
  <c r="F44" i="17"/>
  <c r="G44" i="17" s="1"/>
  <c r="G45" i="17" s="1"/>
  <c r="B19" i="17" s="1"/>
  <c r="E44" i="17"/>
  <c r="C42" i="17"/>
  <c r="G36" i="17"/>
  <c r="G37" i="17" s="1"/>
  <c r="B18" i="17" s="1"/>
  <c r="F36" i="17"/>
  <c r="E36" i="17"/>
  <c r="C34" i="17"/>
  <c r="F20" i="16"/>
  <c r="C51" i="16"/>
  <c r="C53" i="16"/>
  <c r="C54" i="16"/>
  <c r="C56" i="16"/>
  <c r="C57" i="16"/>
  <c r="C60" i="16"/>
  <c r="C61" i="16"/>
  <c r="F19" i="17" l="1"/>
  <c r="D19" i="17"/>
  <c r="G60" i="17"/>
  <c r="F18" i="17"/>
  <c r="D18" i="17"/>
  <c r="F21" i="18"/>
  <c r="D21" i="18"/>
  <c r="H64" i="18"/>
  <c r="G68" i="18" s="1"/>
  <c r="B22" i="18" s="1"/>
  <c r="D20" i="18"/>
  <c r="F20" i="18"/>
  <c r="F57" i="17"/>
  <c r="G57" i="17" s="1"/>
  <c r="H62" i="17" s="1"/>
  <c r="G66" i="17" s="1"/>
  <c r="B20" i="17" s="1"/>
  <c r="F61" i="17"/>
  <c r="G61" i="17" s="1"/>
  <c r="F59" i="18"/>
  <c r="G59" i="18" s="1"/>
  <c r="F22" i="18" l="1"/>
  <c r="D22" i="18"/>
  <c r="G22" i="18" s="1"/>
  <c r="F20" i="17"/>
  <c r="F21" i="17" s="1"/>
  <c r="D20" i="17"/>
  <c r="F23" i="18"/>
  <c r="D23" i="18"/>
  <c r="G23" i="18" s="1"/>
  <c r="G21" i="18"/>
  <c r="G19" i="17"/>
  <c r="G20" i="17" l="1"/>
  <c r="D21" i="17"/>
  <c r="B18" i="11" l="1"/>
  <c r="E38" i="16"/>
  <c r="F38" i="16"/>
  <c r="E46" i="16"/>
  <c r="F46" i="16"/>
  <c r="F55" i="16"/>
  <c r="E58" i="16"/>
  <c r="G58" i="16" s="1"/>
  <c r="F58" i="16"/>
  <c r="E59" i="16"/>
  <c r="F59" i="16"/>
  <c r="E62" i="16"/>
  <c r="E63" i="16"/>
  <c r="F63" i="16"/>
  <c r="G55" i="16"/>
  <c r="H56" i="16" s="1"/>
  <c r="G52" i="16"/>
  <c r="H53" i="16" s="1"/>
  <c r="F62" i="16"/>
  <c r="G62" i="16" s="1"/>
  <c r="C44" i="16"/>
  <c r="C36" i="16"/>
  <c r="F36" i="11"/>
  <c r="C34" i="11"/>
  <c r="E36" i="11"/>
  <c r="G36" i="11" s="1"/>
  <c r="G37" i="11" s="1"/>
  <c r="G38" i="16" l="1"/>
  <c r="G39" i="16" s="1"/>
  <c r="B20" i="16" s="1"/>
  <c r="G46" i="16"/>
  <c r="G47" i="16" s="1"/>
  <c r="B21" i="16" s="1"/>
  <c r="G63" i="16"/>
  <c r="G59" i="16"/>
  <c r="H64" i="16" s="1"/>
  <c r="G68" i="16" s="1"/>
  <c r="B22" i="16" s="1"/>
  <c r="F60" i="11"/>
  <c r="F22" i="16" l="1"/>
  <c r="D22" i="16"/>
  <c r="F21" i="16"/>
  <c r="D21" i="16"/>
  <c r="D20" i="16"/>
  <c r="G19" i="11"/>
  <c r="F61" i="11"/>
  <c r="F57" i="11"/>
  <c r="F56" i="11"/>
  <c r="C51" i="11"/>
  <c r="F53" i="11"/>
  <c r="G22" i="16" l="1"/>
  <c r="F23" i="16"/>
  <c r="G21" i="16"/>
  <c r="D23" i="16"/>
  <c r="F18" i="11"/>
  <c r="D19" i="11"/>
  <c r="D18" i="11"/>
  <c r="F19" i="11"/>
  <c r="G23" i="16" l="1"/>
  <c r="B19" i="11"/>
  <c r="G44" i="11"/>
  <c r="G45" i="11" s="1"/>
  <c r="F44" i="11"/>
  <c r="E44" i="11"/>
  <c r="E56" i="11"/>
  <c r="C49" i="11"/>
  <c r="G50" i="11" s="1"/>
  <c r="H51" i="11" s="1"/>
  <c r="E61" i="11"/>
  <c r="E60" i="11"/>
  <c r="E57" i="11"/>
  <c r="C54" i="11"/>
  <c r="C52" i="11"/>
  <c r="C59" i="11" l="1"/>
  <c r="C42" i="11"/>
  <c r="G53" i="11"/>
  <c r="H54" i="11" s="1"/>
  <c r="G56" i="11" l="1"/>
  <c r="G61" i="11"/>
  <c r="G57" i="11"/>
  <c r="C55" i="11"/>
  <c r="C58" i="11"/>
  <c r="G60" i="11" s="1"/>
  <c r="H62" i="11" l="1"/>
  <c r="G66" i="11" s="1"/>
  <c r="B20" i="11" s="1"/>
  <c r="F20" i="11" l="1"/>
  <c r="F21" i="11" s="1"/>
  <c r="D20" i="11"/>
  <c r="D21" i="11" l="1"/>
  <c r="G21" i="11" s="1"/>
  <c r="G20" i="11"/>
</calcChain>
</file>

<file path=xl/sharedStrings.xml><?xml version="1.0" encoding="utf-8"?>
<sst xmlns="http://schemas.openxmlformats.org/spreadsheetml/2006/main" count="392" uniqueCount="73">
  <si>
    <t>Descriptor</t>
  </si>
  <si>
    <t>u(1)</t>
  </si>
  <si>
    <t>ue(v)</t>
  </si>
  <si>
    <t>}</t>
  </si>
  <si>
    <t>Total size (bits)</t>
  </si>
  <si>
    <t>DPB Size syntax element</t>
    <phoneticPr fontId="3"/>
  </si>
  <si>
    <t>for( i=1; i&lt;NumOutputLayerSets; i++){</t>
    <phoneticPr fontId="3"/>
  </si>
  <si>
    <t>u(1)</t>
    <phoneticPr fontId="3"/>
  </si>
  <si>
    <t>ue(v)</t>
    <phoneticPr fontId="3"/>
  </si>
  <si>
    <t xml:space="preserve">           for(k=0; k&lt;NumLayersInIdList[ LayerSetIdxForOutputLayerSetIdx[ i ]]; k++)</t>
    <phoneticPr fontId="3"/>
  </si>
  <si>
    <t xml:space="preserve">   for(j=0; j&lt;= MaxSubLayersInLayerSetMinus1[ i ]; j++){</t>
    <phoneticPr fontId="3"/>
  </si>
  <si>
    <t xml:space="preserve">      if( j&gt;0 &amp;&amp; sub_layer_flag_info_present_flag[ i ][ j ])</t>
    <phoneticPr fontId="3"/>
  </si>
  <si>
    <t xml:space="preserve">      if(sub_layer_dpb_info_present_flag[ i ][ j ]){</t>
    <phoneticPr fontId="3"/>
  </si>
  <si>
    <t xml:space="preserve">         for(k=0; k&lt;NumSubDpbs[ LayerSetIdxForOutputLayerSet[ i ]]; k++)</t>
    <phoneticPr fontId="3"/>
  </si>
  <si>
    <t xml:space="preserve">        if( NumSubDpbs[ LayerSetIdxForOutputLayerSet[i]] != NumLayersInIdList[ LayerSetIdxForOutputLayerSet[ i ]])</t>
    <phoneticPr fontId="3"/>
  </si>
  <si>
    <t xml:space="preserve">  }</t>
    <phoneticPr fontId="3"/>
  </si>
  <si>
    <t xml:space="preserve"> }</t>
    <phoneticPr fontId="3"/>
  </si>
  <si>
    <t>NumOutputLayerSets</t>
    <phoneticPr fontId="3"/>
  </si>
  <si>
    <t>MaxSubLayersInLayersSetMinus1[i]</t>
    <phoneticPr fontId="3"/>
  </si>
  <si>
    <t>NumSubDpbs[ LayerSetIdxForOutputLayerSet[ i ] ]</t>
    <phoneticPr fontId="3"/>
  </si>
  <si>
    <t>NumLayersInidList[LayerSetIdxForOutputLayerSetIdx[i]]</t>
    <phoneticPr fontId="3"/>
  </si>
  <si>
    <t>Derived</t>
    <phoneticPr fontId="3"/>
  </si>
  <si>
    <t>MaxLayersMinus1</t>
    <phoneticPr fontId="3"/>
  </si>
  <si>
    <t>Total size per OLS</t>
    <phoneticPr fontId="3"/>
  </si>
  <si>
    <t>Total size</t>
    <phoneticPr fontId="3"/>
  </si>
  <si>
    <t xml:space="preserve">Dependent parameters </t>
    <phoneticPr fontId="3"/>
  </si>
  <si>
    <t>assume: L#0, L#1</t>
    <phoneticPr fontId="3"/>
  </si>
  <si>
    <t>assume: L#0, L#1,L#2</t>
    <phoneticPr fontId="3"/>
  </si>
  <si>
    <t xml:space="preserve">   …</t>
    <phoneticPr fontId="3"/>
  </si>
  <si>
    <t>}</t>
    <phoneticPr fontId="3"/>
  </si>
  <si>
    <t>VPS Extension</t>
    <phoneticPr fontId="3"/>
  </si>
  <si>
    <t>vps_num_profile_tier_level_minus1</t>
    <phoneticPr fontId="3"/>
  </si>
  <si>
    <t>assume: num. of PTL is equal to num. of LayerSets</t>
    <phoneticPr fontId="3"/>
  </si>
  <si>
    <t>NumLayerSets</t>
    <phoneticPr fontId="3"/>
  </si>
  <si>
    <t>Derived</t>
    <phoneticPr fontId="3"/>
  </si>
  <si>
    <t>u(v)</t>
    <phoneticPr fontId="3"/>
  </si>
  <si>
    <t xml:space="preserve">Required bit-size on profile_level_tier_idx </t>
    <phoneticPr fontId="3"/>
  </si>
  <si>
    <t xml:space="preserve">Required bit-size on DPB Size syntax element </t>
    <phoneticPr fontId="3"/>
  </si>
  <si>
    <r>
      <t xml:space="preserve">   profile_level_tier_idx</t>
    </r>
    <r>
      <rPr>
        <sz val="10"/>
        <color theme="1"/>
        <rFont val="Times New Roman"/>
        <family val="1"/>
      </rPr>
      <t>[ i ]</t>
    </r>
    <phoneticPr fontId="3"/>
  </si>
  <si>
    <r>
      <t xml:space="preserve">   sub_layer_flag_info_present_flag</t>
    </r>
    <r>
      <rPr>
        <sz val="10"/>
        <color theme="1"/>
        <rFont val="Times New Roman"/>
        <family val="1"/>
      </rPr>
      <t>[ i ]</t>
    </r>
    <phoneticPr fontId="3"/>
  </si>
  <si>
    <r>
      <t xml:space="preserve">            sub_layer_dpb_info_present_flag</t>
    </r>
    <r>
      <rPr>
        <sz val="10"/>
        <color theme="1"/>
        <rFont val="Times New Roman"/>
        <family val="1"/>
      </rPr>
      <t>[ i ][ j ]</t>
    </r>
    <phoneticPr fontId="3"/>
  </si>
  <si>
    <r>
      <t xml:space="preserve">              max_vps_dec_pic_buffering_minus1</t>
    </r>
    <r>
      <rPr>
        <sz val="10"/>
        <color theme="1"/>
        <rFont val="Times New Roman"/>
        <family val="1"/>
      </rPr>
      <t>[ i ]</t>
    </r>
    <phoneticPr fontId="3"/>
  </si>
  <si>
    <r>
      <t xml:space="preserve">        max_vps_num_reorder_pics</t>
    </r>
    <r>
      <rPr>
        <sz val="10"/>
        <color theme="1"/>
        <rFont val="Times New Roman"/>
        <family val="1"/>
      </rPr>
      <t>[ i ][ j ]</t>
    </r>
    <phoneticPr fontId="3"/>
  </si>
  <si>
    <r>
      <t xml:space="preserve">              max_vps_dec_pic_buffering_minus1</t>
    </r>
    <r>
      <rPr>
        <sz val="10"/>
        <color theme="1"/>
        <rFont val="Times New Roman"/>
        <family val="1"/>
      </rPr>
      <t>[ i ][ j ][ k ]</t>
    </r>
    <phoneticPr fontId="3"/>
  </si>
  <si>
    <r>
      <t xml:space="preserve">        max_vps_latency_increase_plus1</t>
    </r>
    <r>
      <rPr>
        <sz val="10"/>
        <color theme="1"/>
        <rFont val="Times New Roman"/>
        <family val="1"/>
      </rPr>
      <t>[ i ][ j ]</t>
    </r>
    <phoneticPr fontId="3"/>
  </si>
  <si>
    <r>
      <t xml:space="preserve">     }</t>
    </r>
    <r>
      <rPr>
        <sz val="10"/>
        <color theme="1"/>
        <rFont val="Times New Roman"/>
        <family val="1"/>
      </rPr>
      <t xml:space="preserve"> // if( sub_layer_dpb_info_present_flag[i][j]</t>
    </r>
    <phoneticPr fontId="3"/>
  </si>
  <si>
    <t>Analysis on Required bit-size on DPB Size syntax element</t>
    <phoneticPr fontId="3"/>
  </si>
  <si>
    <t>Analysis on Required bit-size on profile_level_tier_idx</t>
    <phoneticPr fontId="3"/>
  </si>
  <si>
    <t>assume: LS#0={L#0}, LS#1={ L#0, L#1,L#2}</t>
    <phoneticPr fontId="3"/>
  </si>
  <si>
    <t>assume: NumSubDpbs[] is equal to 1 since All layers's represenation (picture_size, bit-depth, etc..) are the same.</t>
    <phoneticPr fontId="3"/>
  </si>
  <si>
    <t>assume: NumSubDpbs[] is equal to NumlayersinIdList[] since all layer's representaion (picture_size, bit-depth, etc..) are different.</t>
    <phoneticPr fontId="3"/>
  </si>
  <si>
    <t>Required bit-size for OLS#1 to OLS#2</t>
    <phoneticPr fontId="3"/>
  </si>
  <si>
    <t>Proposal</t>
    <phoneticPr fontId="3"/>
  </si>
  <si>
    <t>assume : num. of sub-layers is equal to 4</t>
    <phoneticPr fontId="3"/>
  </si>
  <si>
    <t>bit-saving</t>
    <phoneticPr fontId="3"/>
  </si>
  <si>
    <t>sub_layer_dpb_info_present_flag is signalled when j&gt;0</t>
    <phoneticPr fontId="3"/>
  </si>
  <si>
    <t>N/A</t>
    <phoneticPr fontId="3"/>
  </si>
  <si>
    <t>ptl_dpb_info_present_flag is signalled for additional output layer sets</t>
    <phoneticPr fontId="3"/>
  </si>
  <si>
    <t>assume : LS#0:{L#0} and LS#1:{L#0,L#1}</t>
    <phoneticPr fontId="3"/>
  </si>
  <si>
    <t>assume: num of layers of LS#1 is 2.</t>
    <phoneticPr fontId="3"/>
  </si>
  <si>
    <t>assume: num. of layers of LS#1 is 3.</t>
    <phoneticPr fontId="3"/>
  </si>
  <si>
    <t>bits/OLS</t>
    <phoneticPr fontId="3"/>
  </si>
  <si>
    <t>Analysis on Required bit-size on ptl_dpb_info_present_flag</t>
    <phoneticPr fontId="3"/>
  </si>
  <si>
    <r>
      <t xml:space="preserve">    ptl_dpb_info_present_flag</t>
    </r>
    <r>
      <rPr>
        <sz val="10"/>
        <color theme="1"/>
        <rFont val="Times New Roman"/>
        <family val="1"/>
      </rPr>
      <t>[ i ]</t>
    </r>
    <phoneticPr fontId="3"/>
  </si>
  <si>
    <t>u(1)</t>
    <phoneticPr fontId="3"/>
  </si>
  <si>
    <t>Example value</t>
    <phoneticPr fontId="3"/>
  </si>
  <si>
    <t xml:space="preserve"> Size (bits)</t>
    <phoneticPr fontId="3"/>
  </si>
  <si>
    <t>Size (bits)</t>
    <phoneticPr fontId="3"/>
  </si>
  <si>
    <t>Counts</t>
    <phoneticPr fontId="3"/>
  </si>
  <si>
    <t xml:space="preserve">   if( i&gt; vps_num_layers_minus1 )</t>
    <phoneticPr fontId="3"/>
  </si>
  <si>
    <t>ptl_dpb_info_present_flag is signaled when i &gt; vps_num_layer_sets_minus1</t>
    <phoneticPr fontId="3"/>
  </si>
  <si>
    <t>Ref. (SHVC/MV-HEVC)</t>
    <phoneticPr fontId="3"/>
  </si>
  <si>
    <t>Required bit-size on ptl_dpb_info_present_flag (overheads)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</si>
</sst>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b/>
      <sz val="10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>
      <alignment vertical="center"/>
    </xf>
  </cellStyleXfs>
  <cellXfs count="72">
    <xf numFmtId="0" fontId="0" fillId="0" borderId="0" xfId="0"/>
    <xf numFmtId="0" fontId="1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/>
    <xf numFmtId="0" fontId="2" fillId="0" borderId="0" xfId="0" applyFont="1" applyBorder="1"/>
    <xf numFmtId="0" fontId="1" fillId="0" borderId="0" xfId="0" applyFont="1" applyBorder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Border="1"/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0" fontId="2" fillId="0" borderId="0" xfId="1" applyNumberFormat="1" applyFont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1" xfId="0" applyFont="1" applyBorder="1" applyAlignment="1">
      <alignment horizontal="center"/>
    </xf>
    <xf numFmtId="0" fontId="2" fillId="2" borderId="0" xfId="0" applyFont="1" applyFill="1" applyBorder="1"/>
    <xf numFmtId="0" fontId="1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2" fillId="2" borderId="1" xfId="0" applyFont="1" applyFill="1" applyBorder="1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3" borderId="0" xfId="0" applyFont="1" applyFill="1" applyBorder="1"/>
    <xf numFmtId="0" fontId="1" fillId="3" borderId="0" xfId="0" applyFont="1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0" xfId="0" applyFont="1" applyFill="1"/>
    <xf numFmtId="0" fontId="2" fillId="3" borderId="1" xfId="0" applyFont="1" applyFill="1" applyBorder="1"/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4" borderId="0" xfId="0" applyFont="1" applyFill="1" applyBorder="1"/>
    <xf numFmtId="0" fontId="1" fillId="4" borderId="0" xfId="0" applyFont="1" applyFill="1" applyAlignment="1">
      <alignment horizontal="center"/>
    </xf>
    <xf numFmtId="0" fontId="1" fillId="4" borderId="0" xfId="0" applyFont="1" applyFill="1"/>
    <xf numFmtId="0" fontId="1" fillId="4" borderId="1" xfId="0" applyFont="1" applyFill="1" applyBorder="1"/>
    <xf numFmtId="0" fontId="1" fillId="4" borderId="1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2" fillId="4" borderId="0" xfId="0" applyFont="1" applyFill="1"/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4494360</xdr:colOff>
      <xdr:row>0</xdr:row>
      <xdr:rowOff>44820</xdr:rowOff>
    </xdr:from>
    <xdr:ext cx="9994846" cy="2330827"/>
    <xdr:sp macro="" textlink="">
      <xdr:nvSpPr>
        <xdr:cNvPr id="2" name="テキスト ボックス 1"/>
        <xdr:cNvSpPr txBox="1"/>
      </xdr:nvSpPr>
      <xdr:spPr>
        <a:xfrm>
          <a:off x="4494360" y="44820"/>
          <a:ext cx="9994846" cy="2330827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1" u="sng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Use-case#1: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1" u="sng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*There are t</a:t>
          </a:r>
          <a:r>
            <a:rPr kumimoji="1" lang="en-US" altLang="ja-JP" sz="1100" b="1" u="sng" baseline="0"/>
            <a:t>wo output layer sets (OLS#1,OLS#2) associated with the same layer set (LS#1), which have different AltOptLayerFlag values. and the same output layers.</a:t>
          </a:r>
        </a:p>
        <a:p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- LS#1 = { L#0, L#1},  </a:t>
          </a:r>
          <a:endParaRPr kumimoji="1" lang="en-US" altLang="ja-JP" sz="1100" baseline="0"/>
        </a:p>
        <a:p>
          <a:r>
            <a:rPr kumimoji="1" lang="en-US" altLang="ja-JP" sz="1100" baseline="0"/>
            <a:t>- OLS#1 = { LS#1, </a:t>
          </a:r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OptLayer={L#1},</a:t>
          </a:r>
          <a:r>
            <a:rPr kumimoji="1" lang="en-US" altLang="ja-JP" sz="1100" baseline="0"/>
            <a:t>  Alt=1}, </a:t>
          </a:r>
        </a:p>
        <a:p>
          <a:r>
            <a:rPr kumimoji="1" lang="en-US" altLang="ja-JP" sz="1100" baseline="0"/>
            <a:t>- </a:t>
          </a:r>
          <a:r>
            <a:rPr kumimoji="1" lang="en-US" altLang="ja-JP" sz="1100"/>
            <a:t>OLS#2</a:t>
          </a:r>
          <a:r>
            <a:rPr kumimoji="1" lang="en-US" altLang="ja-JP" sz="1100" baseline="0"/>
            <a:t> = { LS#1, </a:t>
          </a:r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OptLayer={L#1}</a:t>
          </a:r>
          <a:r>
            <a:rPr kumimoji="1" lang="en-US" altLang="ja-JP" sz="1100" baseline="0"/>
            <a:t>,  Alt=0}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OLS#2 is an additional output layer set against OLS#1.</a:t>
          </a:r>
          <a:endParaRPr lang="ja-JP" altLang="ja-JP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1" u="sng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*Inferring profile_level_tier_idx/DPB size for addtional output layer sets; ptl_dpb_info_present_flag is 0 for addtional output layer sets</a:t>
          </a:r>
          <a:endParaRPr lang="ja-JP" altLang="ja-JP">
            <a:effectLst/>
          </a:endParaRPr>
        </a:p>
        <a:p>
          <a:endParaRPr kumimoji="1" lang="en-US" altLang="ja-JP" sz="1100" baseline="0"/>
        </a:p>
        <a:p>
          <a:r>
            <a:rPr kumimoji="1" lang="en-US" altLang="ja-JP" sz="1100" baseline="0"/>
            <a:t>Assumption: </a:t>
          </a:r>
        </a:p>
        <a:p>
          <a:pPr eaLnBrk="1" fontAlgn="auto" latinLnBrk="0" hangingPunct="1"/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*num. of sublayes is equal to 4.</a:t>
          </a:r>
        </a:p>
        <a:p>
          <a:pPr eaLnBrk="1" fontAlgn="auto" latinLnBrk="0" hangingPunct="1"/>
          <a:r>
            <a:rPr kumimoji="1" lang="en-US" altLang="ja-JP" sz="1100" u="sng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*DPB sizes of OLS#1 to OLS#2 are the same so that </a:t>
          </a:r>
          <a:r>
            <a:rPr kumimoji="1" lang="en-US" altLang="ja-JP" sz="1100" u="sng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DPB size of OLS#2 are inferred to be equal to OLS#1.</a:t>
          </a:r>
          <a:r>
            <a:rPr kumimoji="1" lang="en-US" altLang="ja-JP" sz="1100" u="sng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endParaRPr lang="ja-JP" altLang="ja-JP" u="sng">
            <a:effectLst/>
          </a:endParaRPr>
        </a:p>
        <a:p>
          <a:pPr eaLnBrk="1" fontAlgn="auto" latinLnBrk="0" hangingPunct="1"/>
          <a:r>
            <a:rPr kumimoji="1" lang="en-US" altLang="ja-JP" sz="1100" u="sng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*profile_level_tier_idx of OLS#1 to OLS#2 are the same so that </a:t>
          </a:r>
          <a:r>
            <a:rPr kumimoji="1" lang="en-US" altLang="ja-JP" sz="1100" u="sng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profile_level_tier_idxof OLS#2 are inferred to be equal to OLS#1. </a:t>
          </a:r>
        </a:p>
        <a:p>
          <a:pPr eaLnBrk="1" fontAlgn="auto" latinLnBrk="0" hangingPunct="1"/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*NumSubDpbs is equa to NumLayersInIdList[] since all layers's representaion format differ.</a:t>
          </a:r>
        </a:p>
      </xdr:txBody>
    </xdr:sp>
    <xdr:clientData/>
  </xdr:oneCellAnchor>
  <xdr:oneCellAnchor>
    <xdr:from>
      <xdr:col>0</xdr:col>
      <xdr:colOff>67235</xdr:colOff>
      <xdr:row>0</xdr:row>
      <xdr:rowOff>44822</xdr:rowOff>
    </xdr:from>
    <xdr:ext cx="4314265" cy="953466"/>
    <xdr:sp macro="" textlink="">
      <xdr:nvSpPr>
        <xdr:cNvPr id="4" name="テキスト ボックス 3"/>
        <xdr:cNvSpPr txBox="1"/>
      </xdr:nvSpPr>
      <xdr:spPr>
        <a:xfrm>
          <a:off x="67235" y="44822"/>
          <a:ext cx="4314265" cy="953466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Terms Definitions:</a:t>
          </a:r>
          <a:endParaRPr lang="ja-JP" altLang="ja-JP">
            <a:effectLst/>
          </a:endParaRPr>
        </a:p>
        <a:p>
          <a:pPr eaLnBrk="1" fontAlgn="auto" latinLnBrk="0" hangingPunct="1"/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LayerSet               LS#X   = {L#A, ...L#Z}</a:t>
          </a:r>
          <a:b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</a:br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OutputLayerSet  OLS#X={ LS#X, OptLayer={L#X,..,L#X}, Alt=Y}</a:t>
          </a:r>
          <a:endParaRPr lang="ja-JP" altLang="ja-JP">
            <a:effectLst/>
          </a:endParaRPr>
        </a:p>
        <a:p>
          <a:pPr eaLnBrk="1" fontAlgn="auto" latinLnBrk="0" hangingPunct="1"/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OptLayer: target output layers</a:t>
          </a:r>
          <a:endParaRPr lang="ja-JP" altLang="ja-JP">
            <a:effectLst/>
          </a:endParaRPr>
        </a:p>
        <a:p>
          <a:pPr eaLnBrk="1" fontAlgn="auto" latinLnBrk="0" hangingPunct="1"/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Alt: alt_output_layer_flag</a:t>
          </a:r>
          <a:endParaRPr lang="ja-JP" altLang="ja-JP">
            <a:effectLst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4494360</xdr:colOff>
      <xdr:row>0</xdr:row>
      <xdr:rowOff>44820</xdr:rowOff>
    </xdr:from>
    <xdr:ext cx="9983640" cy="2319621"/>
    <xdr:sp macro="" textlink="">
      <xdr:nvSpPr>
        <xdr:cNvPr id="2" name="テキスト ボックス 1"/>
        <xdr:cNvSpPr txBox="1"/>
      </xdr:nvSpPr>
      <xdr:spPr>
        <a:xfrm>
          <a:off x="4494360" y="44820"/>
          <a:ext cx="9983640" cy="2319621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eaLnBrk="1" fontAlgn="auto" latinLnBrk="0" hangingPunct="1"/>
          <a:r>
            <a:rPr kumimoji="1" lang="en-US" altLang="ja-JP" sz="1100" b="1" u="sng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Use-case#1: </a:t>
          </a:r>
        </a:p>
        <a:p>
          <a:pPr eaLnBrk="1" fontAlgn="auto" latinLnBrk="0" hangingPunct="1"/>
          <a:r>
            <a:rPr kumimoji="1" lang="en-US" altLang="ja-JP" sz="1100" b="1" u="sng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*There are t</a:t>
          </a:r>
          <a:r>
            <a:rPr kumimoji="1" lang="en-US" altLang="ja-JP" sz="1100" b="1" u="sng" baseline="0"/>
            <a:t>wo output layer sets (OLS#1,OLS#2) associated with the same layer set (LS#1), which have different AltOptLayerFlag values. and the same output layers.</a:t>
          </a:r>
        </a:p>
        <a:p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- LS#1 = { L#0, L#1},  </a:t>
          </a:r>
          <a:endParaRPr kumimoji="1" lang="en-US" altLang="ja-JP" sz="1100" baseline="0"/>
        </a:p>
        <a:p>
          <a:r>
            <a:rPr kumimoji="1" lang="en-US" altLang="ja-JP" sz="1100" baseline="0"/>
            <a:t>- OLS#1 = { LS#1, </a:t>
          </a:r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OptLayer={L#1},</a:t>
          </a:r>
          <a:r>
            <a:rPr kumimoji="1" lang="en-US" altLang="ja-JP" sz="1100" baseline="0"/>
            <a:t>  Alt=1}, </a:t>
          </a:r>
        </a:p>
        <a:p>
          <a:r>
            <a:rPr kumimoji="1" lang="en-US" altLang="ja-JP" sz="1100" baseline="0"/>
            <a:t>- </a:t>
          </a:r>
          <a:r>
            <a:rPr kumimoji="1" lang="en-US" altLang="ja-JP" sz="1100"/>
            <a:t>OLS#2</a:t>
          </a:r>
          <a:r>
            <a:rPr kumimoji="1" lang="en-US" altLang="ja-JP" sz="1100" baseline="0"/>
            <a:t> = { LS#1, </a:t>
          </a:r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OptLayer={L#1}</a:t>
          </a:r>
          <a:r>
            <a:rPr kumimoji="1" lang="en-US" altLang="ja-JP" sz="1100" baseline="0"/>
            <a:t>,  Alt=0}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OLS#2 is an additional output layer set against OLS#1.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1" u="sng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*E</a:t>
          </a:r>
          <a:r>
            <a:rPr kumimoji="1" lang="en-US" altLang="ja-JP" sz="1100" b="1" u="sng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xplicity signalling profile_level_tier_idx/DPB size for addtional output layer sets; ptl_dpb_info_present_flag is 1 for addtional output layer sets</a:t>
          </a:r>
          <a:endParaRPr lang="ja-JP" altLang="ja-JP">
            <a:effectLst/>
          </a:endParaRPr>
        </a:p>
        <a:p>
          <a:endParaRPr kumimoji="1" lang="en-US" altLang="ja-JP" sz="1100" baseline="0"/>
        </a:p>
        <a:p>
          <a:r>
            <a:rPr kumimoji="1" lang="en-US" altLang="ja-JP" sz="1100" baseline="0"/>
            <a:t>Assumption: </a:t>
          </a:r>
        </a:p>
        <a:p>
          <a:pPr eaLnBrk="1" fontAlgn="auto" latinLnBrk="0" hangingPunct="1"/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*num. of sublayes is equal to 4.</a:t>
          </a:r>
        </a:p>
        <a:p>
          <a:pPr eaLnBrk="1" fontAlgn="auto" latinLnBrk="0" hangingPunct="1"/>
          <a:r>
            <a:rPr kumimoji="1" lang="en-US" altLang="ja-JP" sz="1100" u="sng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</a:t>
          </a:r>
          <a:r>
            <a:rPr kumimoji="1" lang="en-US" altLang="ja-JP" sz="1100" u="sng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DPB sizes of OLS#1 to OLS#3 are explicitly signalled </a:t>
          </a:r>
          <a:r>
            <a:rPr kumimoji="1" lang="en-US" altLang="ja-JP" sz="1100" u="sng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although DPB sizes of OLS#1 to OLS#2 are the same  </a:t>
          </a:r>
          <a:endParaRPr lang="ja-JP" altLang="ja-JP" u="sng">
            <a:effectLst/>
          </a:endParaRPr>
        </a:p>
        <a:p>
          <a:pPr eaLnBrk="1" fontAlgn="auto" latinLnBrk="0" hangingPunct="1"/>
          <a:r>
            <a:rPr kumimoji="1" lang="en-US" altLang="ja-JP" sz="1100" u="sng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</a:t>
          </a:r>
          <a:r>
            <a:rPr kumimoji="1" lang="en-US" altLang="ja-JP" sz="1100" u="sng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profile_level_tier_idx of OLS#1 to OLS#3 are explicitly signalled </a:t>
          </a:r>
          <a:r>
            <a:rPr kumimoji="1" lang="en-US" altLang="ja-JP" sz="1100" u="sng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although profile_level_tier_idx of OLS#1 to OLS#2 are the same.</a:t>
          </a:r>
        </a:p>
        <a:p>
          <a:pPr eaLnBrk="1" fontAlgn="auto" latinLnBrk="0" hangingPunct="1"/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*NumSubDpbs is equa to NumLayersInIdList[] since all layers's representaion format differ.</a:t>
          </a:r>
        </a:p>
      </xdr:txBody>
    </xdr:sp>
    <xdr:clientData/>
  </xdr:oneCellAnchor>
  <xdr:oneCellAnchor>
    <xdr:from>
      <xdr:col>0</xdr:col>
      <xdr:colOff>67235</xdr:colOff>
      <xdr:row>0</xdr:row>
      <xdr:rowOff>44822</xdr:rowOff>
    </xdr:from>
    <xdr:ext cx="4314265" cy="953466"/>
    <xdr:sp macro="" textlink="">
      <xdr:nvSpPr>
        <xdr:cNvPr id="3" name="テキスト ボックス 2"/>
        <xdr:cNvSpPr txBox="1"/>
      </xdr:nvSpPr>
      <xdr:spPr>
        <a:xfrm>
          <a:off x="67235" y="44822"/>
          <a:ext cx="4314265" cy="953466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Terms Definitions:</a:t>
          </a:r>
          <a:endParaRPr lang="ja-JP" altLang="ja-JP">
            <a:effectLst/>
          </a:endParaRPr>
        </a:p>
        <a:p>
          <a:pPr eaLnBrk="1" fontAlgn="auto" latinLnBrk="0" hangingPunct="1"/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LayerSet               LS#X   = {L#A, ...L#Z}</a:t>
          </a:r>
          <a:b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</a:br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OutputLayerSet  OLS#X={ LS#X, OptLayer={L#X,..,L#X}, Alt=Y}</a:t>
          </a:r>
          <a:endParaRPr lang="ja-JP" altLang="ja-JP">
            <a:effectLst/>
          </a:endParaRPr>
        </a:p>
        <a:p>
          <a:pPr eaLnBrk="1" fontAlgn="auto" latinLnBrk="0" hangingPunct="1"/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OptLayer: target output layers</a:t>
          </a:r>
          <a:endParaRPr lang="ja-JP" altLang="ja-JP">
            <a:effectLst/>
          </a:endParaRPr>
        </a:p>
        <a:p>
          <a:pPr eaLnBrk="1" fontAlgn="auto" latinLnBrk="0" hangingPunct="1"/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Alt: alt_output_layer_flag</a:t>
          </a:r>
          <a:endParaRPr lang="ja-JP" altLang="ja-JP">
            <a:effectLst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4494360</xdr:colOff>
      <xdr:row>0</xdr:row>
      <xdr:rowOff>44820</xdr:rowOff>
    </xdr:from>
    <xdr:ext cx="10140522" cy="2498915"/>
    <xdr:sp macro="" textlink="">
      <xdr:nvSpPr>
        <xdr:cNvPr id="2" name="テキスト ボックス 1"/>
        <xdr:cNvSpPr txBox="1"/>
      </xdr:nvSpPr>
      <xdr:spPr>
        <a:xfrm>
          <a:off x="4494360" y="44820"/>
          <a:ext cx="10140522" cy="2498915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eaLnBrk="1" fontAlgn="auto" latinLnBrk="0" hangingPunct="1"/>
          <a:r>
            <a:rPr kumimoji="1" lang="en-US" altLang="ja-JP" sz="1100" b="1" u="sng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Use-case#2:  </a:t>
          </a:r>
        </a:p>
        <a:p>
          <a:pPr eaLnBrk="1" fontAlgn="auto" latinLnBrk="0" hangingPunct="1"/>
          <a:r>
            <a:rPr kumimoji="1" lang="en-US" altLang="ja-JP" sz="1100" b="1" u="sng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*There are three output layer sets (OLS#1,2,3) associated with the same layer set (LS#1),  which have the same AltOptLayerFlag and different output layers:</a:t>
          </a:r>
          <a:endParaRPr lang="ja-JP" altLang="ja-JP" b="1" u="sng">
            <a:effectLst/>
          </a:endParaRPr>
        </a:p>
        <a:p>
          <a:pPr eaLnBrk="1" fontAlgn="auto" latinLnBrk="0" hangingPunct="1"/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- LS#1 = { L#0, L#1, L#2}, </a:t>
          </a:r>
          <a:endParaRPr lang="ja-JP" altLang="ja-JP">
            <a:effectLst/>
          </a:endParaRPr>
        </a:p>
        <a:p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- OLS#1 = { LS#1, OptLayer={L#0, L#1  L#2}, Alt=0} ,  </a:t>
          </a:r>
          <a:endParaRPr lang="ja-JP" altLang="ja-JP">
            <a:effectLst/>
          </a:endParaRPr>
        </a:p>
        <a:p>
          <a:r>
            <a:rPr kumimoji="1" lang="en-US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- OLS#2</a:t>
          </a:r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= { LS#1, OptLayer={L#1,L#2}, Alt=0} ,</a:t>
          </a:r>
          <a:b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</a:br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- OLS#3 = { LS#1, OptLayer={L#0,L#2}, Alt=0} </a:t>
          </a:r>
          <a:endParaRPr lang="ja-JP" altLang="ja-JP">
            <a:effectLst/>
          </a:endParaRPr>
        </a:p>
        <a:p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OLS#2 and OLS#3 are additional output layer sets against OLS#1.</a:t>
          </a:r>
          <a:endParaRPr lang="ja-JP" altLang="ja-JP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1" u="sng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*Inferring profile_level_tier_idx/DPB size for addtional output layer sets; ptl_dpb_info_present_flag is 0 for addtional output layer sets</a:t>
          </a:r>
          <a:endParaRPr lang="ja-JP" altLang="ja-JP">
            <a:effectLst/>
          </a:endParaRPr>
        </a:p>
        <a:p>
          <a:pPr eaLnBrk="1" fontAlgn="auto" latinLnBrk="0" hangingPunct="1"/>
          <a:endParaRPr kumimoji="1" lang="en-US" altLang="ja-JP" sz="1100" b="1" baseline="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kumimoji="1" lang="en-US" altLang="ja-JP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Assumption:</a:t>
          </a:r>
          <a:endParaRPr lang="ja-JP" altLang="ja-JP">
            <a:effectLst/>
          </a:endParaRPr>
        </a:p>
        <a:p>
          <a:pPr eaLnBrk="1" fontAlgn="auto" latinLnBrk="0" hangingPunct="1"/>
          <a:r>
            <a:rPr kumimoji="1" lang="en-US" altLang="ja-JP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</a:t>
          </a:r>
          <a:r>
            <a:rPr kumimoji="1" lang="en-US" altLang="ja-JP" sz="1100" b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num. of sublayers is equal to 4.</a:t>
          </a:r>
          <a:endParaRPr lang="ja-JP" altLang="ja-JP">
            <a:effectLst/>
          </a:endParaRPr>
        </a:p>
        <a:p>
          <a:pPr eaLnBrk="1" fontAlgn="auto" latinLnBrk="0" hangingPunct="1"/>
          <a:r>
            <a:rPr kumimoji="1" lang="en-US" altLang="ja-JP" sz="1100" u="sng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*DPB sizes of OLS#1 to OLS#3 are the same so that </a:t>
          </a:r>
          <a:r>
            <a:rPr kumimoji="1" lang="en-US" altLang="ja-JP" sz="1100" u="sng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DPB size of OLS#2  to OLS#3 are inferred to be equal to OLS#1. </a:t>
          </a:r>
          <a:endParaRPr lang="ja-JP" altLang="ja-JP" u="sng">
            <a:solidFill>
              <a:srgbClr val="FF0000"/>
            </a:solidFill>
            <a:effectLst/>
          </a:endParaRPr>
        </a:p>
        <a:p>
          <a:pPr eaLnBrk="1" fontAlgn="auto" latinLnBrk="0" hangingPunct="1"/>
          <a:r>
            <a:rPr kumimoji="1" lang="en-US" altLang="ja-JP" sz="1100" u="sng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*profile_level_tier_idx of OLS#1 to OLS#3 are the same so that </a:t>
          </a:r>
          <a:r>
            <a:rPr kumimoji="1" lang="en-US" altLang="ja-JP" sz="1100" u="sng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profile_level_tier_idx of OLS#2 to OLS#3 are inferred to be equal  to OLS#1.</a:t>
          </a:r>
          <a:endParaRPr lang="ja-JP" altLang="ja-JP" u="sng">
            <a:solidFill>
              <a:srgbClr val="FF0000"/>
            </a:solidFill>
            <a:effectLst/>
          </a:endParaRPr>
        </a:p>
        <a:p>
          <a:pPr eaLnBrk="1" fontAlgn="auto" latinLnBrk="0" hangingPunct="1"/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*NumSubDpb is equal to 1 since all layers' representation formant are the same.</a:t>
          </a:r>
          <a:endParaRPr lang="ja-JP" altLang="ja-JP">
            <a:effectLst/>
          </a:endParaRPr>
        </a:p>
      </xdr:txBody>
    </xdr:sp>
    <xdr:clientData/>
  </xdr:oneCellAnchor>
  <xdr:oneCellAnchor>
    <xdr:from>
      <xdr:col>0</xdr:col>
      <xdr:colOff>67235</xdr:colOff>
      <xdr:row>0</xdr:row>
      <xdr:rowOff>44822</xdr:rowOff>
    </xdr:from>
    <xdr:ext cx="4314265" cy="953466"/>
    <xdr:sp macro="" textlink="">
      <xdr:nvSpPr>
        <xdr:cNvPr id="3" name="テキスト ボックス 2"/>
        <xdr:cNvSpPr txBox="1"/>
      </xdr:nvSpPr>
      <xdr:spPr>
        <a:xfrm>
          <a:off x="67235" y="44822"/>
          <a:ext cx="4314265" cy="953466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Terms Definitions:</a:t>
          </a:r>
          <a:endParaRPr lang="ja-JP" altLang="ja-JP">
            <a:effectLst/>
          </a:endParaRPr>
        </a:p>
        <a:p>
          <a:pPr eaLnBrk="1" fontAlgn="auto" latinLnBrk="0" hangingPunct="1"/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LayerSet               LS#X   = {L#A, ...L#Z}</a:t>
          </a:r>
          <a:b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</a:br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OutputLayerSet  OLS#X={ LS#X, OptLayer={L#X,..,L#X}, Alt=Y}</a:t>
          </a:r>
          <a:endParaRPr lang="ja-JP" altLang="ja-JP">
            <a:effectLst/>
          </a:endParaRPr>
        </a:p>
        <a:p>
          <a:pPr eaLnBrk="1" fontAlgn="auto" latinLnBrk="0" hangingPunct="1"/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OptLayer: target output layers</a:t>
          </a:r>
          <a:endParaRPr lang="ja-JP" altLang="ja-JP">
            <a:effectLst/>
          </a:endParaRPr>
        </a:p>
        <a:p>
          <a:pPr eaLnBrk="1" fontAlgn="auto" latinLnBrk="0" hangingPunct="1"/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Alt: alt_output_layer_flag</a:t>
          </a:r>
          <a:endParaRPr lang="ja-JP" altLang="ja-JP">
            <a:effectLst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4494360</xdr:colOff>
      <xdr:row>0</xdr:row>
      <xdr:rowOff>44819</xdr:rowOff>
    </xdr:from>
    <xdr:ext cx="10319816" cy="2543739"/>
    <xdr:sp macro="" textlink="">
      <xdr:nvSpPr>
        <xdr:cNvPr id="2" name="テキスト ボックス 1"/>
        <xdr:cNvSpPr txBox="1"/>
      </xdr:nvSpPr>
      <xdr:spPr>
        <a:xfrm>
          <a:off x="4494360" y="44819"/>
          <a:ext cx="10319816" cy="2543739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eaLnBrk="1" fontAlgn="auto" latinLnBrk="0" hangingPunct="1"/>
          <a:r>
            <a:rPr kumimoji="1" lang="en-US" altLang="ja-JP" sz="1100" b="1" u="sng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Use-case#2: </a:t>
          </a:r>
          <a:r>
            <a:rPr kumimoji="1" lang="en-US" altLang="ja-JP" sz="1100" b="1" u="sng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pPr eaLnBrk="1" fontAlgn="auto" latinLnBrk="0" hangingPunct="1"/>
          <a:r>
            <a:rPr kumimoji="1" lang="en-US" altLang="ja-JP" sz="1100" b="1" u="sng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*There are three output layer sets (OLS#1,2,3) associated with the same layer set (LS#1),  which have the same AltOptLayerFlag and different output layers,:</a:t>
          </a:r>
          <a:endParaRPr lang="ja-JP" altLang="ja-JP" b="1" u="sng">
            <a:effectLst/>
          </a:endParaRPr>
        </a:p>
        <a:p>
          <a:pPr eaLnBrk="1" fontAlgn="auto" latinLnBrk="0" hangingPunct="1"/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- LS#1 = { L#0, L#1, L#2}, </a:t>
          </a:r>
          <a:endParaRPr lang="ja-JP" altLang="ja-JP">
            <a:effectLst/>
          </a:endParaRPr>
        </a:p>
        <a:p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- OLS#1 = { LS#1, OptLayer={L#0, L#1  L#2}, Alt=0} ,  </a:t>
          </a:r>
          <a:endParaRPr lang="ja-JP" altLang="ja-JP">
            <a:effectLst/>
          </a:endParaRPr>
        </a:p>
        <a:p>
          <a:r>
            <a:rPr kumimoji="1" lang="en-US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- OLS#2</a:t>
          </a:r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= { LS#1, OptLayer={L#1,L#2}, Alt=0} ,</a:t>
          </a:r>
          <a:b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</a:br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- OLS#3 = { LS#1, OptLayer={L#0,L#2}, Alt=0} </a:t>
          </a:r>
          <a:endParaRPr lang="ja-JP" altLang="ja-JP">
            <a:effectLst/>
          </a:endParaRPr>
        </a:p>
        <a:p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OLS#2 and OLS#3 are additional output layer sets against OLS#1.</a:t>
          </a:r>
          <a:endParaRPr lang="ja-JP" altLang="ja-JP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1" u="sng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*Explicity signalling profile_level_tier_idx/DPB size for addtional output layer sets; ptl_dpb_info_present_flag is 1 for addtional output layer sets</a:t>
          </a:r>
          <a:r>
            <a:rPr kumimoji="1" lang="en-US" altLang="ja-JP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pPr eaLnBrk="1" fontAlgn="auto" latinLnBrk="0" hangingPunct="1"/>
          <a:endParaRPr kumimoji="1" lang="en-US" altLang="ja-JP" sz="1100" b="1" baseline="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kumimoji="1" lang="en-US" altLang="ja-JP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Assumption:</a:t>
          </a:r>
          <a:endParaRPr lang="ja-JP" altLang="ja-JP">
            <a:effectLst/>
          </a:endParaRPr>
        </a:p>
        <a:p>
          <a:pPr eaLnBrk="1" fontAlgn="auto" latinLnBrk="0" hangingPunct="1"/>
          <a:r>
            <a:rPr kumimoji="1" lang="en-US" altLang="ja-JP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</a:t>
          </a:r>
          <a:r>
            <a:rPr kumimoji="1" lang="en-US" altLang="ja-JP" sz="1100" b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num. of sublayers is equal to 4.</a:t>
          </a:r>
          <a:endParaRPr lang="ja-JP" altLang="ja-JP">
            <a:effectLst/>
          </a:endParaRPr>
        </a:p>
        <a:p>
          <a:pPr eaLnBrk="1" fontAlgn="auto" latinLnBrk="0" hangingPunct="1"/>
          <a:r>
            <a:rPr kumimoji="1" lang="en-US" altLang="ja-JP" sz="1100" u="sng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</a:t>
          </a:r>
          <a:r>
            <a:rPr kumimoji="1" lang="en-US" altLang="ja-JP" sz="1100" u="sng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DPB sizes of OLS#1 to OLS#3 are explicitly signalled </a:t>
          </a:r>
          <a:r>
            <a:rPr kumimoji="1" lang="en-US" altLang="ja-JP" sz="1100" u="sng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although DPB size of OLS#1 to OLS#3 are the same. </a:t>
          </a:r>
          <a:endParaRPr lang="ja-JP" altLang="ja-JP" u="sng">
            <a:effectLst/>
          </a:endParaRPr>
        </a:p>
        <a:p>
          <a:pPr eaLnBrk="1" fontAlgn="auto" latinLnBrk="0" hangingPunct="1"/>
          <a:r>
            <a:rPr kumimoji="1" lang="en-US" altLang="ja-JP" sz="1100" u="sng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</a:t>
          </a:r>
          <a:r>
            <a:rPr kumimoji="1" lang="en-US" altLang="ja-JP" sz="1100" u="sng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profile_level_tier_idx of OLS#1 to OLS#3 are explicitly</a:t>
          </a:r>
          <a:r>
            <a:rPr kumimoji="1" lang="en-US" altLang="ja-JP" sz="1100" u="sng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signalled profile_level_tier_idx of OLS#1 to OLS#3are the same.</a:t>
          </a:r>
          <a:endParaRPr lang="ja-JP" altLang="ja-JP" u="sng">
            <a:effectLst/>
          </a:endParaRPr>
        </a:p>
        <a:p>
          <a:pPr eaLnBrk="1" fontAlgn="auto" latinLnBrk="0" hangingPunct="1"/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*NumSubDpb is equal to 1 since all layers' representation formant are the same.</a:t>
          </a:r>
          <a:endParaRPr lang="ja-JP" altLang="ja-JP">
            <a:effectLst/>
          </a:endParaRPr>
        </a:p>
      </xdr:txBody>
    </xdr:sp>
    <xdr:clientData/>
  </xdr:oneCellAnchor>
  <xdr:oneCellAnchor>
    <xdr:from>
      <xdr:col>0</xdr:col>
      <xdr:colOff>67235</xdr:colOff>
      <xdr:row>0</xdr:row>
      <xdr:rowOff>44822</xdr:rowOff>
    </xdr:from>
    <xdr:ext cx="4314265" cy="953466"/>
    <xdr:sp macro="" textlink="">
      <xdr:nvSpPr>
        <xdr:cNvPr id="3" name="テキスト ボックス 2"/>
        <xdr:cNvSpPr txBox="1"/>
      </xdr:nvSpPr>
      <xdr:spPr>
        <a:xfrm>
          <a:off x="67235" y="44822"/>
          <a:ext cx="4314265" cy="953466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Terms Definitions:</a:t>
          </a:r>
          <a:endParaRPr lang="ja-JP" altLang="ja-JP">
            <a:effectLst/>
          </a:endParaRPr>
        </a:p>
        <a:p>
          <a:pPr eaLnBrk="1" fontAlgn="auto" latinLnBrk="0" hangingPunct="1"/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LayerSet               LS#X   = {L#A, ...L#Z}</a:t>
          </a:r>
          <a:b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</a:br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OutputLayerSet  OLS#X={ LS#X, OptLayer={L#X,..,L#X}, Alt=Y}</a:t>
          </a:r>
          <a:endParaRPr lang="ja-JP" altLang="ja-JP">
            <a:effectLst/>
          </a:endParaRPr>
        </a:p>
        <a:p>
          <a:pPr eaLnBrk="1" fontAlgn="auto" latinLnBrk="0" hangingPunct="1"/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OptLayer: target output layers</a:t>
          </a:r>
          <a:endParaRPr lang="ja-JP" altLang="ja-JP">
            <a:effectLst/>
          </a:endParaRPr>
        </a:p>
        <a:p>
          <a:pPr eaLnBrk="1" fontAlgn="auto" latinLnBrk="0" hangingPunct="1"/>
          <a:r>
            <a:rPr kumimoji="1" lang="en-US" altLang="ja-JP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Alt: alt_output_layer_flag</a:t>
          </a:r>
          <a:endParaRPr lang="ja-JP" altLang="ja-JP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6:L68"/>
  <sheetViews>
    <sheetView zoomScale="85" zoomScaleNormal="85" workbookViewId="0">
      <selection activeCell="A16" sqref="A16:G21"/>
    </sheetView>
  </sheetViews>
  <sheetFormatPr defaultRowHeight="12.75" x14ac:dyDescent="0.2"/>
  <cols>
    <col min="1" max="1" width="80" style="12" customWidth="1"/>
    <col min="2" max="2" width="18.25" style="11" customWidth="1"/>
    <col min="3" max="3" width="16" style="11" customWidth="1"/>
    <col min="4" max="4" width="15.625" style="12" customWidth="1"/>
    <col min="5" max="5" width="14.25" style="11" customWidth="1"/>
    <col min="6" max="6" width="15.75" style="11" customWidth="1"/>
    <col min="7" max="7" width="14.375" style="11" customWidth="1"/>
    <col min="8" max="8" width="8.875" style="11" customWidth="1"/>
    <col min="9" max="16384" width="9" style="12"/>
  </cols>
  <sheetData>
    <row r="16" spans="3:7" ht="17.25" customHeight="1" x14ac:dyDescent="0.2">
      <c r="C16" s="69" t="s">
        <v>71</v>
      </c>
      <c r="D16" s="69"/>
      <c r="E16" s="70" t="s">
        <v>52</v>
      </c>
      <c r="F16" s="71"/>
      <c r="G16" s="16" t="s">
        <v>54</v>
      </c>
    </row>
    <row r="17" spans="1:12" x14ac:dyDescent="0.2">
      <c r="A17" s="17" t="s">
        <v>51</v>
      </c>
      <c r="B17" s="16" t="s">
        <v>61</v>
      </c>
      <c r="C17" s="33" t="s">
        <v>68</v>
      </c>
      <c r="D17" s="30" t="s">
        <v>4</v>
      </c>
      <c r="E17" s="33" t="s">
        <v>68</v>
      </c>
      <c r="F17" s="30" t="s">
        <v>4</v>
      </c>
    </row>
    <row r="18" spans="1:12" x14ac:dyDescent="0.2">
      <c r="A18" s="18" t="s">
        <v>72</v>
      </c>
      <c r="B18" s="29">
        <f>G37</f>
        <v>1</v>
      </c>
      <c r="C18" s="10">
        <v>0</v>
      </c>
      <c r="D18" s="10">
        <f>$B18*$C18</f>
        <v>0</v>
      </c>
      <c r="E18" s="10">
        <v>1</v>
      </c>
      <c r="F18" s="10">
        <f>$B18*$E18</f>
        <v>1</v>
      </c>
      <c r="G18" s="31" t="s">
        <v>56</v>
      </c>
      <c r="H18" s="15" t="s">
        <v>57</v>
      </c>
    </row>
    <row r="19" spans="1:12" x14ac:dyDescent="0.2">
      <c r="A19" s="18" t="s">
        <v>36</v>
      </c>
      <c r="B19" s="29">
        <f>G45</f>
        <v>1</v>
      </c>
      <c r="C19" s="10">
        <v>2</v>
      </c>
      <c r="D19" s="10">
        <f>$B19*$C19</f>
        <v>2</v>
      </c>
      <c r="E19" s="10">
        <v>1</v>
      </c>
      <c r="F19" s="10">
        <f>$B19*$E19</f>
        <v>1</v>
      </c>
      <c r="G19" s="31">
        <f>(D19-F19)/D19</f>
        <v>0.5</v>
      </c>
    </row>
    <row r="20" spans="1:12" x14ac:dyDescent="0.2">
      <c r="A20" s="18" t="s">
        <v>37</v>
      </c>
      <c r="B20" s="29">
        <f>G66</f>
        <v>64</v>
      </c>
      <c r="C20" s="10">
        <v>2</v>
      </c>
      <c r="D20" s="10">
        <f>$B20*$C20</f>
        <v>128</v>
      </c>
      <c r="E20" s="10">
        <v>1</v>
      </c>
      <c r="F20" s="10">
        <f>$B20*$E20</f>
        <v>64</v>
      </c>
      <c r="G20" s="31">
        <f>(D20-F20)/D20</f>
        <v>0.5</v>
      </c>
    </row>
    <row r="21" spans="1:12" x14ac:dyDescent="0.2">
      <c r="A21" s="19"/>
      <c r="B21" s="20"/>
      <c r="C21" s="16" t="s">
        <v>24</v>
      </c>
      <c r="D21" s="27">
        <f>SUM(D19:D20)</f>
        <v>130</v>
      </c>
      <c r="F21" s="27">
        <f>SUM(F18:F20)</f>
        <v>66</v>
      </c>
      <c r="G21" s="31">
        <f>(D21-F21)/D21</f>
        <v>0.49230769230769234</v>
      </c>
    </row>
    <row r="22" spans="1:12" x14ac:dyDescent="0.2">
      <c r="A22" s="19"/>
    </row>
    <row r="23" spans="1:12" s="14" customFormat="1" x14ac:dyDescent="0.2">
      <c r="A23" s="5" t="s">
        <v>25</v>
      </c>
      <c r="B23" s="11"/>
      <c r="C23" s="16" t="s">
        <v>65</v>
      </c>
      <c r="E23" s="11"/>
      <c r="H23" s="11"/>
    </row>
    <row r="24" spans="1:12" x14ac:dyDescent="0.2">
      <c r="A24" s="8" t="s">
        <v>22</v>
      </c>
      <c r="B24" s="9" t="s">
        <v>21</v>
      </c>
      <c r="C24" s="28">
        <v>1</v>
      </c>
      <c r="E24" s="21" t="s">
        <v>26</v>
      </c>
      <c r="F24" s="13"/>
      <c r="H24" s="13"/>
    </row>
    <row r="25" spans="1:12" x14ac:dyDescent="0.2">
      <c r="A25" s="6" t="s">
        <v>20</v>
      </c>
      <c r="B25" s="7" t="s">
        <v>21</v>
      </c>
      <c r="C25" s="28">
        <v>2</v>
      </c>
      <c r="E25" s="22" t="s">
        <v>59</v>
      </c>
      <c r="F25" s="13"/>
      <c r="H25" s="13"/>
    </row>
    <row r="26" spans="1:12" ht="27.75" customHeight="1" x14ac:dyDescent="0.2">
      <c r="A26" s="6" t="s">
        <v>17</v>
      </c>
      <c r="B26" s="9" t="s">
        <v>21</v>
      </c>
      <c r="C26" s="28">
        <v>3</v>
      </c>
      <c r="E26" s="32"/>
      <c r="F26" s="32"/>
      <c r="G26" s="32"/>
      <c r="H26" s="32"/>
      <c r="I26" s="32"/>
      <c r="J26" s="32"/>
      <c r="K26" s="32"/>
      <c r="L26" s="32"/>
    </row>
    <row r="27" spans="1:12" x14ac:dyDescent="0.2">
      <c r="A27" s="6" t="s">
        <v>18</v>
      </c>
      <c r="B27" s="9" t="s">
        <v>21</v>
      </c>
      <c r="C27" s="28">
        <v>3</v>
      </c>
      <c r="E27" s="22" t="s">
        <v>53</v>
      </c>
      <c r="F27" s="13"/>
      <c r="H27" s="13"/>
    </row>
    <row r="28" spans="1:12" x14ac:dyDescent="0.2">
      <c r="A28" s="6" t="s">
        <v>19</v>
      </c>
      <c r="B28" s="9" t="s">
        <v>21</v>
      </c>
      <c r="C28" s="28">
        <v>2</v>
      </c>
      <c r="E28" s="22" t="s">
        <v>50</v>
      </c>
      <c r="F28" s="13"/>
      <c r="H28" s="13"/>
    </row>
    <row r="29" spans="1:12" x14ac:dyDescent="0.2">
      <c r="A29" s="6" t="s">
        <v>33</v>
      </c>
      <c r="B29" s="7" t="s">
        <v>34</v>
      </c>
      <c r="C29" s="28">
        <v>2</v>
      </c>
      <c r="E29" s="22" t="s">
        <v>58</v>
      </c>
      <c r="F29" s="13"/>
      <c r="H29" s="13"/>
    </row>
    <row r="30" spans="1:12" x14ac:dyDescent="0.2">
      <c r="A30" s="1"/>
      <c r="B30" s="23"/>
      <c r="C30" s="13"/>
      <c r="E30" s="14"/>
      <c r="F30" s="13"/>
      <c r="H30" s="13"/>
    </row>
    <row r="31" spans="1:12" x14ac:dyDescent="0.2">
      <c r="A31" s="34" t="s">
        <v>62</v>
      </c>
      <c r="B31" s="35"/>
      <c r="C31" s="36"/>
      <c r="D31" s="37"/>
      <c r="E31" s="36"/>
      <c r="F31" s="36"/>
      <c r="G31" s="36"/>
    </row>
    <row r="32" spans="1:12" x14ac:dyDescent="0.2">
      <c r="A32" s="38" t="s">
        <v>30</v>
      </c>
      <c r="B32" s="39" t="s">
        <v>0</v>
      </c>
      <c r="C32" s="40" t="s">
        <v>65</v>
      </c>
      <c r="D32" s="41"/>
      <c r="E32" s="40" t="s">
        <v>67</v>
      </c>
      <c r="F32" s="40" t="s">
        <v>68</v>
      </c>
      <c r="G32" s="40" t="s">
        <v>4</v>
      </c>
    </row>
    <row r="33" spans="1:8" x14ac:dyDescent="0.2">
      <c r="A33" s="42" t="s">
        <v>31</v>
      </c>
      <c r="B33" s="39" t="s">
        <v>8</v>
      </c>
      <c r="C33" s="36">
        <v>1</v>
      </c>
      <c r="D33" s="37"/>
      <c r="E33" s="36"/>
      <c r="F33" s="36"/>
      <c r="G33" s="36"/>
    </row>
    <row r="34" spans="1:8" x14ac:dyDescent="0.2">
      <c r="A34" s="43" t="s">
        <v>6</v>
      </c>
      <c r="B34" s="39"/>
      <c r="C34" s="36">
        <f>C26-1</f>
        <v>2</v>
      </c>
      <c r="D34" s="37"/>
      <c r="E34" s="36"/>
      <c r="F34" s="36"/>
      <c r="G34" s="36"/>
    </row>
    <row r="35" spans="1:8" x14ac:dyDescent="0.2">
      <c r="A35" s="43" t="s">
        <v>69</v>
      </c>
      <c r="B35" s="44"/>
      <c r="C35" s="36"/>
      <c r="D35" s="37"/>
      <c r="E35" s="36"/>
      <c r="F35" s="36"/>
      <c r="G35" s="36"/>
    </row>
    <row r="36" spans="1:8" x14ac:dyDescent="0.2">
      <c r="A36" s="45" t="s">
        <v>63</v>
      </c>
      <c r="B36" s="44" t="s">
        <v>64</v>
      </c>
      <c r="C36" s="36">
        <v>1</v>
      </c>
      <c r="D36" s="37"/>
      <c r="E36" s="36">
        <f>2*FLOOR((LOG(C33)/LOG(2)),1) +1</f>
        <v>1</v>
      </c>
      <c r="F36" s="36">
        <f>C33</f>
        <v>1</v>
      </c>
      <c r="G36" s="36">
        <f>E36*F36</f>
        <v>1</v>
      </c>
      <c r="H36" s="25" t="s">
        <v>70</v>
      </c>
    </row>
    <row r="37" spans="1:8" x14ac:dyDescent="0.2">
      <c r="A37" s="38" t="s">
        <v>28</v>
      </c>
      <c r="B37" s="39"/>
      <c r="C37" s="36"/>
      <c r="D37" s="37"/>
      <c r="E37" s="36"/>
      <c r="F37" s="40" t="s">
        <v>23</v>
      </c>
      <c r="G37" s="40">
        <f>G36</f>
        <v>1</v>
      </c>
    </row>
    <row r="38" spans="1:8" x14ac:dyDescent="0.2">
      <c r="A38" s="1"/>
      <c r="B38" s="23"/>
      <c r="C38" s="13"/>
      <c r="E38" s="14"/>
      <c r="F38" s="13"/>
      <c r="H38" s="13"/>
    </row>
    <row r="39" spans="1:8" x14ac:dyDescent="0.2">
      <c r="A39" s="46" t="s">
        <v>47</v>
      </c>
      <c r="B39" s="47"/>
      <c r="C39" s="48"/>
      <c r="D39" s="49"/>
      <c r="E39" s="48"/>
      <c r="F39" s="48"/>
      <c r="G39" s="48"/>
    </row>
    <row r="40" spans="1:8" x14ac:dyDescent="0.2">
      <c r="A40" s="50" t="s">
        <v>30</v>
      </c>
      <c r="B40" s="51" t="s">
        <v>0</v>
      </c>
      <c r="C40" s="52" t="s">
        <v>65</v>
      </c>
      <c r="D40" s="53"/>
      <c r="E40" s="52" t="s">
        <v>66</v>
      </c>
      <c r="F40" s="52" t="s">
        <v>68</v>
      </c>
      <c r="G40" s="52" t="s">
        <v>4</v>
      </c>
    </row>
    <row r="41" spans="1:8" x14ac:dyDescent="0.2">
      <c r="A41" s="54" t="s">
        <v>31</v>
      </c>
      <c r="B41" s="51" t="s">
        <v>8</v>
      </c>
      <c r="C41" s="48">
        <v>1</v>
      </c>
      <c r="D41" s="49"/>
      <c r="E41" s="48"/>
      <c r="F41" s="48"/>
      <c r="G41" s="48"/>
    </row>
    <row r="42" spans="1:8" x14ac:dyDescent="0.2">
      <c r="A42" s="55" t="s">
        <v>6</v>
      </c>
      <c r="B42" s="51"/>
      <c r="C42" s="48">
        <f>C26-1</f>
        <v>2</v>
      </c>
      <c r="D42" s="49"/>
      <c r="E42" s="48"/>
      <c r="F42" s="48"/>
      <c r="G42" s="48"/>
    </row>
    <row r="43" spans="1:8" x14ac:dyDescent="0.2">
      <c r="A43" s="55" t="s">
        <v>28</v>
      </c>
      <c r="B43" s="56"/>
      <c r="C43" s="48"/>
      <c r="D43" s="49"/>
      <c r="E43" s="48"/>
      <c r="F43" s="48"/>
      <c r="G43" s="48"/>
    </row>
    <row r="44" spans="1:8" x14ac:dyDescent="0.2">
      <c r="A44" s="57" t="s">
        <v>38</v>
      </c>
      <c r="B44" s="56" t="s">
        <v>35</v>
      </c>
      <c r="C44" s="48">
        <v>1</v>
      </c>
      <c r="D44" s="49"/>
      <c r="E44" s="48">
        <f>2*FLOOR((LOG(C41)/LOG(2)),1) +1</f>
        <v>1</v>
      </c>
      <c r="F44" s="48">
        <f>C41</f>
        <v>1</v>
      </c>
      <c r="G44" s="48">
        <f>E44*F44</f>
        <v>1</v>
      </c>
      <c r="H44" s="25" t="s">
        <v>32</v>
      </c>
    </row>
    <row r="45" spans="1:8" x14ac:dyDescent="0.2">
      <c r="A45" s="50" t="s">
        <v>29</v>
      </c>
      <c r="B45" s="51"/>
      <c r="C45" s="48"/>
      <c r="D45" s="49"/>
      <c r="E45" s="48"/>
      <c r="F45" s="52" t="s">
        <v>23</v>
      </c>
      <c r="G45" s="52">
        <f>G44</f>
        <v>1</v>
      </c>
    </row>
    <row r="46" spans="1:8" x14ac:dyDescent="0.2">
      <c r="A46" s="26"/>
      <c r="B46" s="24"/>
      <c r="F46" s="16"/>
      <c r="G46" s="16"/>
    </row>
    <row r="47" spans="1:8" x14ac:dyDescent="0.2">
      <c r="A47" s="58" t="s">
        <v>46</v>
      </c>
      <c r="B47" s="59"/>
      <c r="C47" s="59"/>
      <c r="D47" s="60"/>
      <c r="E47" s="59"/>
      <c r="F47" s="59"/>
      <c r="G47" s="59"/>
    </row>
    <row r="48" spans="1:8" x14ac:dyDescent="0.2">
      <c r="A48" s="61" t="s">
        <v>5</v>
      </c>
      <c r="B48" s="62" t="s">
        <v>0</v>
      </c>
      <c r="C48" s="63" t="s">
        <v>65</v>
      </c>
      <c r="D48" s="64"/>
      <c r="E48" s="63" t="s">
        <v>67</v>
      </c>
      <c r="F48" s="63" t="s">
        <v>68</v>
      </c>
      <c r="G48" s="63" t="s">
        <v>4</v>
      </c>
      <c r="H48" s="15"/>
    </row>
    <row r="49" spans="1:9" x14ac:dyDescent="0.2">
      <c r="A49" s="65" t="s">
        <v>6</v>
      </c>
      <c r="B49" s="66"/>
      <c r="C49" s="68">
        <f>C26 - 1</f>
        <v>2</v>
      </c>
      <c r="D49" s="60"/>
      <c r="E49" s="59"/>
      <c r="F49" s="59"/>
      <c r="G49" s="59"/>
      <c r="H49" s="2"/>
    </row>
    <row r="50" spans="1:9" x14ac:dyDescent="0.2">
      <c r="A50" s="67" t="s">
        <v>39</v>
      </c>
      <c r="B50" s="66" t="s">
        <v>7</v>
      </c>
      <c r="C50" s="68">
        <v>1</v>
      </c>
      <c r="D50" s="60"/>
      <c r="E50" s="63">
        <v>1</v>
      </c>
      <c r="F50" s="59">
        <v>1</v>
      </c>
      <c r="G50" s="59">
        <f>E50*F50</f>
        <v>1</v>
      </c>
      <c r="H50" s="2"/>
    </row>
    <row r="51" spans="1:9" x14ac:dyDescent="0.2">
      <c r="A51" s="65" t="s">
        <v>10</v>
      </c>
      <c r="B51" s="66"/>
      <c r="C51" s="68">
        <f>C27</f>
        <v>3</v>
      </c>
      <c r="D51" s="60"/>
      <c r="E51" s="59"/>
      <c r="F51" s="59"/>
      <c r="G51" s="68"/>
      <c r="H51" s="3">
        <f>G50</f>
        <v>1</v>
      </c>
    </row>
    <row r="52" spans="1:9" x14ac:dyDescent="0.2">
      <c r="A52" s="65" t="s">
        <v>11</v>
      </c>
      <c r="B52" s="66"/>
      <c r="C52" s="68">
        <f>C50</f>
        <v>1</v>
      </c>
      <c r="D52" s="60"/>
      <c r="E52" s="59"/>
      <c r="F52" s="59"/>
      <c r="G52" s="59"/>
      <c r="H52" s="4"/>
    </row>
    <row r="53" spans="1:9" x14ac:dyDescent="0.2">
      <c r="A53" s="67" t="s">
        <v>40</v>
      </c>
      <c r="B53" s="66" t="s">
        <v>1</v>
      </c>
      <c r="C53" s="68">
        <v>1</v>
      </c>
      <c r="D53" s="60"/>
      <c r="E53" s="63">
        <v>1</v>
      </c>
      <c r="F53" s="59">
        <f>E53*(C51+1-1)</f>
        <v>3</v>
      </c>
      <c r="G53" s="59">
        <f>E53*F53</f>
        <v>3</v>
      </c>
      <c r="H53" s="2"/>
      <c r="I53" s="17" t="s">
        <v>55</v>
      </c>
    </row>
    <row r="54" spans="1:9" x14ac:dyDescent="0.2">
      <c r="A54" s="65" t="s">
        <v>12</v>
      </c>
      <c r="B54" s="66"/>
      <c r="C54" s="68">
        <f>C53</f>
        <v>1</v>
      </c>
      <c r="D54" s="60"/>
      <c r="E54" s="59"/>
      <c r="F54" s="59"/>
      <c r="G54" s="68"/>
      <c r="H54" s="2">
        <f>IF( C50&gt;0, G53, 0)</f>
        <v>3</v>
      </c>
    </row>
    <row r="55" spans="1:9" s="14" customFormat="1" ht="25.5" customHeight="1" x14ac:dyDescent="0.2">
      <c r="A55" s="65" t="s">
        <v>13</v>
      </c>
      <c r="B55" s="66"/>
      <c r="C55" s="68">
        <f>C28</f>
        <v>2</v>
      </c>
      <c r="D55" s="60"/>
      <c r="E55" s="59"/>
      <c r="F55" s="59"/>
      <c r="G55" s="59"/>
      <c r="H55" s="3"/>
    </row>
    <row r="56" spans="1:9" s="14" customFormat="1" x14ac:dyDescent="0.2">
      <c r="A56" s="67" t="s">
        <v>41</v>
      </c>
      <c r="B56" s="66" t="s">
        <v>2</v>
      </c>
      <c r="C56" s="68">
        <v>5</v>
      </c>
      <c r="D56" s="60"/>
      <c r="E56" s="63">
        <f>2*FLOOR((LOG(C56+1)/LOG(2)),1) +1</f>
        <v>5</v>
      </c>
      <c r="F56" s="59">
        <f>C51+1</f>
        <v>4</v>
      </c>
      <c r="G56" s="59">
        <f>E56*F56</f>
        <v>20</v>
      </c>
      <c r="H56" s="3"/>
    </row>
    <row r="57" spans="1:9" s="14" customFormat="1" x14ac:dyDescent="0.2">
      <c r="A57" s="67" t="s">
        <v>42</v>
      </c>
      <c r="B57" s="66" t="s">
        <v>2</v>
      </c>
      <c r="C57" s="68">
        <v>5</v>
      </c>
      <c r="D57" s="60"/>
      <c r="E57" s="63">
        <f>2*FLOOR((LOG(C57+1)/LOG(2)),1) +1</f>
        <v>5</v>
      </c>
      <c r="F57" s="59">
        <f>C51+1</f>
        <v>4</v>
      </c>
      <c r="G57" s="59">
        <f t="shared" ref="G57" si="0">E57*F57</f>
        <v>20</v>
      </c>
      <c r="H57" s="3"/>
    </row>
    <row r="58" spans="1:9" s="14" customFormat="1" x14ac:dyDescent="0.2">
      <c r="A58" s="65" t="s">
        <v>14</v>
      </c>
      <c r="B58" s="66"/>
      <c r="C58" s="68">
        <f>IF(C25=C28,0,1)</f>
        <v>0</v>
      </c>
      <c r="D58" s="60"/>
      <c r="E58" s="59"/>
      <c r="F58" s="59"/>
      <c r="G58" s="59"/>
      <c r="H58" s="3"/>
    </row>
    <row r="59" spans="1:9" s="14" customFormat="1" x14ac:dyDescent="0.2">
      <c r="A59" s="65" t="s">
        <v>9</v>
      </c>
      <c r="B59" s="66"/>
      <c r="C59" s="68">
        <f>C25</f>
        <v>2</v>
      </c>
      <c r="D59" s="60"/>
      <c r="E59" s="59"/>
      <c r="F59" s="59"/>
      <c r="G59" s="59"/>
      <c r="H59" s="3"/>
    </row>
    <row r="60" spans="1:9" x14ac:dyDescent="0.2">
      <c r="A60" s="67" t="s">
        <v>43</v>
      </c>
      <c r="B60" s="66" t="s">
        <v>8</v>
      </c>
      <c r="C60" s="68">
        <v>5</v>
      </c>
      <c r="D60" s="60"/>
      <c r="E60" s="63">
        <f>2*FLOOR((LOG(C60+1)/LOG(2)),1) +1</f>
        <v>5</v>
      </c>
      <c r="F60" s="59">
        <f>IF(C58=1,(C51+1)*C59, 0 )</f>
        <v>0</v>
      </c>
      <c r="G60" s="59">
        <f t="shared" ref="G60:G61" si="1">E60*F60</f>
        <v>0</v>
      </c>
      <c r="H60" s="2"/>
    </row>
    <row r="61" spans="1:9" x14ac:dyDescent="0.2">
      <c r="A61" s="67" t="s">
        <v>44</v>
      </c>
      <c r="B61" s="66" t="s">
        <v>2</v>
      </c>
      <c r="C61" s="68">
        <v>5</v>
      </c>
      <c r="D61" s="60"/>
      <c r="E61" s="63">
        <f>2*FLOOR((LOG(C61+1)/LOG(2)),1) +1</f>
        <v>5</v>
      </c>
      <c r="F61" s="59">
        <f>C51+1</f>
        <v>4</v>
      </c>
      <c r="G61" s="59">
        <f t="shared" si="1"/>
        <v>20</v>
      </c>
      <c r="H61" s="3"/>
    </row>
    <row r="62" spans="1:9" s="14" customFormat="1" x14ac:dyDescent="0.2">
      <c r="A62" s="67" t="s">
        <v>45</v>
      </c>
      <c r="B62" s="66"/>
      <c r="C62" s="68"/>
      <c r="D62" s="60"/>
      <c r="E62" s="59"/>
      <c r="F62" s="59"/>
      <c r="G62" s="59"/>
      <c r="H62" s="3">
        <f>IF(C53&gt;0,SUM(G56:G61),0)</f>
        <v>60</v>
      </c>
    </row>
    <row r="63" spans="1:9" s="14" customFormat="1" x14ac:dyDescent="0.2">
      <c r="A63" s="67" t="s">
        <v>15</v>
      </c>
      <c r="B63" s="66"/>
      <c r="C63" s="68"/>
      <c r="D63" s="60"/>
      <c r="E63" s="59"/>
      <c r="F63" s="59"/>
      <c r="G63" s="59"/>
      <c r="H63" s="3"/>
    </row>
    <row r="64" spans="1:9" s="14" customFormat="1" x14ac:dyDescent="0.2">
      <c r="A64" s="67" t="s">
        <v>16</v>
      </c>
      <c r="B64" s="66"/>
      <c r="C64" s="68"/>
      <c r="D64" s="60"/>
      <c r="E64" s="59"/>
      <c r="F64" s="59"/>
      <c r="G64" s="59"/>
      <c r="H64" s="3"/>
    </row>
    <row r="65" spans="1:8" x14ac:dyDescent="0.2">
      <c r="A65" s="65" t="s">
        <v>3</v>
      </c>
      <c r="B65" s="66"/>
      <c r="C65" s="68"/>
      <c r="D65" s="60"/>
      <c r="E65" s="59"/>
      <c r="F65" s="59"/>
      <c r="G65" s="59"/>
      <c r="H65" s="2"/>
    </row>
    <row r="66" spans="1:8" x14ac:dyDescent="0.2">
      <c r="F66" s="16" t="s">
        <v>23</v>
      </c>
      <c r="G66" s="16">
        <f>H51+H54+H62</f>
        <v>64</v>
      </c>
    </row>
    <row r="67" spans="1:8" x14ac:dyDescent="0.2">
      <c r="F67" s="16"/>
      <c r="G67" s="16"/>
    </row>
    <row r="68" spans="1:8" x14ac:dyDescent="0.2">
      <c r="A68" s="15"/>
    </row>
  </sheetData>
  <mergeCells count="2">
    <mergeCell ref="C16:D16"/>
    <mergeCell ref="E16:F16"/>
  </mergeCells>
  <phoneticPr fontId="3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6:L68"/>
  <sheetViews>
    <sheetView zoomScale="85" zoomScaleNormal="85" workbookViewId="0">
      <selection activeCell="A24" sqref="A24"/>
    </sheetView>
  </sheetViews>
  <sheetFormatPr defaultRowHeight="12.75" x14ac:dyDescent="0.2"/>
  <cols>
    <col min="1" max="1" width="80" style="12" customWidth="1"/>
    <col min="2" max="2" width="18.25" style="11" customWidth="1"/>
    <col min="3" max="3" width="16" style="11" customWidth="1"/>
    <col min="4" max="4" width="15.625" style="12" customWidth="1"/>
    <col min="5" max="5" width="14.25" style="11" customWidth="1"/>
    <col min="6" max="6" width="15.75" style="11" customWidth="1"/>
    <col min="7" max="7" width="14.375" style="11" customWidth="1"/>
    <col min="8" max="8" width="8.875" style="11" customWidth="1"/>
    <col min="9" max="16384" width="9" style="12"/>
  </cols>
  <sheetData>
    <row r="16" spans="1:12" s="11" customFormat="1" ht="17.25" customHeight="1" x14ac:dyDescent="0.2">
      <c r="A16" s="12"/>
      <c r="C16" s="69" t="s">
        <v>71</v>
      </c>
      <c r="D16" s="69"/>
      <c r="E16" s="70" t="s">
        <v>52</v>
      </c>
      <c r="F16" s="71"/>
      <c r="G16" s="16" t="s">
        <v>54</v>
      </c>
      <c r="I16" s="12"/>
      <c r="J16" s="12"/>
      <c r="K16" s="12"/>
      <c r="L16" s="12"/>
    </row>
    <row r="17" spans="1:12" s="11" customFormat="1" x14ac:dyDescent="0.2">
      <c r="A17" s="17" t="s">
        <v>51</v>
      </c>
      <c r="B17" s="16" t="s">
        <v>61</v>
      </c>
      <c r="C17" s="33" t="s">
        <v>68</v>
      </c>
      <c r="D17" s="33" t="s">
        <v>4</v>
      </c>
      <c r="E17" s="33" t="s">
        <v>68</v>
      </c>
      <c r="F17" s="33" t="s">
        <v>4</v>
      </c>
      <c r="I17" s="12"/>
      <c r="J17" s="12"/>
      <c r="K17" s="12"/>
      <c r="L17" s="12"/>
    </row>
    <row r="18" spans="1:12" x14ac:dyDescent="0.2">
      <c r="A18" s="18" t="s">
        <v>72</v>
      </c>
      <c r="B18" s="29">
        <f>G37</f>
        <v>1</v>
      </c>
      <c r="C18" s="10">
        <v>0</v>
      </c>
      <c r="D18" s="10">
        <f>$B18*$C18</f>
        <v>0</v>
      </c>
      <c r="E18" s="10">
        <v>1</v>
      </c>
      <c r="F18" s="10">
        <f>$B18*$E18</f>
        <v>1</v>
      </c>
      <c r="G18" s="31" t="s">
        <v>56</v>
      </c>
      <c r="H18" s="15" t="s">
        <v>57</v>
      </c>
    </row>
    <row r="19" spans="1:12" x14ac:dyDescent="0.2">
      <c r="A19" s="18" t="s">
        <v>36</v>
      </c>
      <c r="B19" s="29">
        <f>G45</f>
        <v>1</v>
      </c>
      <c r="C19" s="10">
        <v>2</v>
      </c>
      <c r="D19" s="10">
        <f>$B19*$C19</f>
        <v>2</v>
      </c>
      <c r="E19" s="10">
        <v>2</v>
      </c>
      <c r="F19" s="10">
        <f>$B19*$E19</f>
        <v>2</v>
      </c>
      <c r="G19" s="31">
        <f>(D19-F19)/D19</f>
        <v>0</v>
      </c>
    </row>
    <row r="20" spans="1:12" x14ac:dyDescent="0.2">
      <c r="A20" s="18" t="s">
        <v>37</v>
      </c>
      <c r="B20" s="29">
        <f>G66</f>
        <v>64</v>
      </c>
      <c r="C20" s="10">
        <v>2</v>
      </c>
      <c r="D20" s="10">
        <f>$B20*$C20</f>
        <v>128</v>
      </c>
      <c r="E20" s="10">
        <v>2</v>
      </c>
      <c r="F20" s="10">
        <f>$B20*$E20</f>
        <v>128</v>
      </c>
      <c r="G20" s="31">
        <f>(D20-F20)/D20</f>
        <v>0</v>
      </c>
    </row>
    <row r="21" spans="1:12" x14ac:dyDescent="0.2">
      <c r="A21" s="19"/>
      <c r="B21" s="20"/>
      <c r="C21" s="16" t="s">
        <v>24</v>
      </c>
      <c r="D21" s="27">
        <f>SUM(D19:D20)</f>
        <v>130</v>
      </c>
      <c r="F21" s="27">
        <f>SUM(F18:F20)</f>
        <v>131</v>
      </c>
      <c r="G21" s="31">
        <f>(D21-F21)/D21</f>
        <v>-7.6923076923076927E-3</v>
      </c>
    </row>
    <row r="22" spans="1:12" x14ac:dyDescent="0.2">
      <c r="A22" s="19"/>
    </row>
    <row r="23" spans="1:12" s="14" customFormat="1" x14ac:dyDescent="0.2">
      <c r="A23" s="5" t="s">
        <v>25</v>
      </c>
      <c r="B23" s="11"/>
      <c r="C23" s="16" t="s">
        <v>65</v>
      </c>
      <c r="E23" s="11"/>
      <c r="H23" s="11"/>
    </row>
    <row r="24" spans="1:12" x14ac:dyDescent="0.2">
      <c r="A24" s="8" t="s">
        <v>22</v>
      </c>
      <c r="B24" s="9" t="s">
        <v>21</v>
      </c>
      <c r="C24" s="28">
        <v>1</v>
      </c>
      <c r="E24" s="21" t="s">
        <v>26</v>
      </c>
      <c r="F24" s="13"/>
      <c r="H24" s="13"/>
    </row>
    <row r="25" spans="1:12" x14ac:dyDescent="0.2">
      <c r="A25" s="6" t="s">
        <v>20</v>
      </c>
      <c r="B25" s="7" t="s">
        <v>21</v>
      </c>
      <c r="C25" s="28">
        <v>2</v>
      </c>
      <c r="E25" s="22" t="s">
        <v>59</v>
      </c>
      <c r="F25" s="13"/>
      <c r="H25" s="13"/>
    </row>
    <row r="26" spans="1:12" ht="27.75" customHeight="1" x14ac:dyDescent="0.2">
      <c r="A26" s="6" t="s">
        <v>17</v>
      </c>
      <c r="B26" s="9" t="s">
        <v>21</v>
      </c>
      <c r="C26" s="28">
        <v>3</v>
      </c>
      <c r="E26" s="32"/>
      <c r="F26" s="32"/>
      <c r="G26" s="32"/>
      <c r="H26" s="32"/>
      <c r="I26" s="32"/>
      <c r="J26" s="32"/>
      <c r="K26" s="32"/>
      <c r="L26" s="32"/>
    </row>
    <row r="27" spans="1:12" x14ac:dyDescent="0.2">
      <c r="A27" s="6" t="s">
        <v>18</v>
      </c>
      <c r="B27" s="9" t="s">
        <v>21</v>
      </c>
      <c r="C27" s="28">
        <v>3</v>
      </c>
      <c r="E27" s="22" t="s">
        <v>53</v>
      </c>
      <c r="F27" s="13"/>
      <c r="H27" s="13"/>
    </row>
    <row r="28" spans="1:12" x14ac:dyDescent="0.2">
      <c r="A28" s="6" t="s">
        <v>19</v>
      </c>
      <c r="B28" s="9" t="s">
        <v>21</v>
      </c>
      <c r="C28" s="28">
        <v>2</v>
      </c>
      <c r="E28" s="22" t="s">
        <v>50</v>
      </c>
      <c r="F28" s="13"/>
      <c r="H28" s="13"/>
    </row>
    <row r="29" spans="1:12" x14ac:dyDescent="0.2">
      <c r="A29" s="6" t="s">
        <v>33</v>
      </c>
      <c r="B29" s="7" t="s">
        <v>21</v>
      </c>
      <c r="C29" s="28">
        <v>2</v>
      </c>
      <c r="E29" s="22" t="s">
        <v>58</v>
      </c>
      <c r="F29" s="13"/>
      <c r="H29" s="13"/>
    </row>
    <row r="30" spans="1:12" x14ac:dyDescent="0.2">
      <c r="A30" s="1"/>
      <c r="B30" s="23"/>
      <c r="C30" s="13"/>
      <c r="E30" s="14"/>
      <c r="F30" s="13"/>
      <c r="H30" s="13"/>
    </row>
    <row r="31" spans="1:12" x14ac:dyDescent="0.2">
      <c r="A31" s="34" t="s">
        <v>62</v>
      </c>
      <c r="B31" s="35"/>
      <c r="C31" s="36"/>
      <c r="D31" s="37"/>
      <c r="E31" s="36"/>
      <c r="F31" s="36"/>
      <c r="G31" s="36"/>
    </row>
    <row r="32" spans="1:12" x14ac:dyDescent="0.2">
      <c r="A32" s="38" t="s">
        <v>30</v>
      </c>
      <c r="B32" s="39" t="s">
        <v>0</v>
      </c>
      <c r="C32" s="40" t="s">
        <v>65</v>
      </c>
      <c r="D32" s="41"/>
      <c r="E32" s="40" t="s">
        <v>67</v>
      </c>
      <c r="F32" s="40" t="s">
        <v>68</v>
      </c>
      <c r="G32" s="40" t="s">
        <v>4</v>
      </c>
    </row>
    <row r="33" spans="1:8" x14ac:dyDescent="0.2">
      <c r="A33" s="42" t="s">
        <v>31</v>
      </c>
      <c r="B33" s="39" t="s">
        <v>8</v>
      </c>
      <c r="C33" s="36">
        <v>1</v>
      </c>
      <c r="D33" s="37"/>
      <c r="E33" s="36"/>
      <c r="F33" s="36"/>
      <c r="G33" s="36"/>
    </row>
    <row r="34" spans="1:8" x14ac:dyDescent="0.2">
      <c r="A34" s="43" t="s">
        <v>6</v>
      </c>
      <c r="B34" s="39"/>
      <c r="C34" s="36">
        <f>C26-1</f>
        <v>2</v>
      </c>
      <c r="D34" s="37"/>
      <c r="E34" s="36"/>
      <c r="F34" s="36"/>
      <c r="G34" s="36"/>
    </row>
    <row r="35" spans="1:8" x14ac:dyDescent="0.2">
      <c r="A35" s="43" t="s">
        <v>69</v>
      </c>
      <c r="B35" s="44"/>
      <c r="C35" s="36"/>
      <c r="D35" s="37"/>
      <c r="E35" s="36"/>
      <c r="F35" s="36"/>
      <c r="G35" s="36"/>
    </row>
    <row r="36" spans="1:8" x14ac:dyDescent="0.2">
      <c r="A36" s="45" t="s">
        <v>63</v>
      </c>
      <c r="B36" s="44" t="s">
        <v>64</v>
      </c>
      <c r="C36" s="36">
        <v>1</v>
      </c>
      <c r="D36" s="37"/>
      <c r="E36" s="36">
        <f>2*FLOOR((LOG(C33)/LOG(2)),1) +1</f>
        <v>1</v>
      </c>
      <c r="F36" s="36">
        <f>C33</f>
        <v>1</v>
      </c>
      <c r="G36" s="36">
        <f>E36*F36</f>
        <v>1</v>
      </c>
      <c r="H36" s="25" t="s">
        <v>70</v>
      </c>
    </row>
    <row r="37" spans="1:8" x14ac:dyDescent="0.2">
      <c r="A37" s="38" t="s">
        <v>28</v>
      </c>
      <c r="B37" s="39"/>
      <c r="C37" s="36"/>
      <c r="D37" s="37"/>
      <c r="E37" s="36"/>
      <c r="F37" s="40" t="s">
        <v>23</v>
      </c>
      <c r="G37" s="40">
        <f>G36</f>
        <v>1</v>
      </c>
    </row>
    <row r="38" spans="1:8" x14ac:dyDescent="0.2">
      <c r="A38" s="1"/>
      <c r="B38" s="23"/>
      <c r="C38" s="13"/>
      <c r="E38" s="14"/>
      <c r="F38" s="13"/>
      <c r="H38" s="13"/>
    </row>
    <row r="39" spans="1:8" x14ac:dyDescent="0.2">
      <c r="A39" s="46" t="s">
        <v>47</v>
      </c>
      <c r="B39" s="47"/>
      <c r="C39" s="48"/>
      <c r="D39" s="49"/>
      <c r="E39" s="48"/>
      <c r="F39" s="48"/>
      <c r="G39" s="48"/>
    </row>
    <row r="40" spans="1:8" x14ac:dyDescent="0.2">
      <c r="A40" s="50" t="s">
        <v>30</v>
      </c>
      <c r="B40" s="51" t="s">
        <v>0</v>
      </c>
      <c r="C40" s="52" t="s">
        <v>65</v>
      </c>
      <c r="D40" s="53"/>
      <c r="E40" s="52" t="s">
        <v>66</v>
      </c>
      <c r="F40" s="52" t="s">
        <v>68</v>
      </c>
      <c r="G40" s="52" t="s">
        <v>4</v>
      </c>
    </row>
    <row r="41" spans="1:8" x14ac:dyDescent="0.2">
      <c r="A41" s="54" t="s">
        <v>31</v>
      </c>
      <c r="B41" s="51" t="s">
        <v>8</v>
      </c>
      <c r="C41" s="48">
        <v>1</v>
      </c>
      <c r="D41" s="49"/>
      <c r="E41" s="48"/>
      <c r="F41" s="48"/>
      <c r="G41" s="48"/>
    </row>
    <row r="42" spans="1:8" x14ac:dyDescent="0.2">
      <c r="A42" s="55" t="s">
        <v>6</v>
      </c>
      <c r="B42" s="51"/>
      <c r="C42" s="48">
        <f>C26-1</f>
        <v>2</v>
      </c>
      <c r="D42" s="49"/>
      <c r="E42" s="48"/>
      <c r="F42" s="48"/>
      <c r="G42" s="48"/>
    </row>
    <row r="43" spans="1:8" x14ac:dyDescent="0.2">
      <c r="A43" s="55" t="s">
        <v>28</v>
      </c>
      <c r="B43" s="56"/>
      <c r="C43" s="48"/>
      <c r="D43" s="49"/>
      <c r="E43" s="48"/>
      <c r="F43" s="48"/>
      <c r="G43" s="48"/>
    </row>
    <row r="44" spans="1:8" x14ac:dyDescent="0.2">
      <c r="A44" s="57" t="s">
        <v>38</v>
      </c>
      <c r="B44" s="56" t="s">
        <v>35</v>
      </c>
      <c r="C44" s="48">
        <v>1</v>
      </c>
      <c r="D44" s="49"/>
      <c r="E44" s="48">
        <f>2*FLOOR((LOG(C41)/LOG(2)),1) +1</f>
        <v>1</v>
      </c>
      <c r="F44" s="48">
        <f>C41</f>
        <v>1</v>
      </c>
      <c r="G44" s="48">
        <f>E44*F44</f>
        <v>1</v>
      </c>
      <c r="H44" s="25" t="s">
        <v>32</v>
      </c>
    </row>
    <row r="45" spans="1:8" x14ac:dyDescent="0.2">
      <c r="A45" s="50" t="s">
        <v>29</v>
      </c>
      <c r="B45" s="51"/>
      <c r="C45" s="48"/>
      <c r="D45" s="49"/>
      <c r="E45" s="48"/>
      <c r="F45" s="52" t="s">
        <v>23</v>
      </c>
      <c r="G45" s="52">
        <f>G44</f>
        <v>1</v>
      </c>
    </row>
    <row r="46" spans="1:8" x14ac:dyDescent="0.2">
      <c r="A46" s="26"/>
      <c r="B46" s="24"/>
      <c r="F46" s="16"/>
      <c r="G46" s="16"/>
    </row>
    <row r="47" spans="1:8" x14ac:dyDescent="0.2">
      <c r="A47" s="58" t="s">
        <v>46</v>
      </c>
      <c r="B47" s="59"/>
      <c r="C47" s="59"/>
      <c r="D47" s="60"/>
      <c r="E47" s="59"/>
      <c r="F47" s="59"/>
      <c r="G47" s="59"/>
    </row>
    <row r="48" spans="1:8" x14ac:dyDescent="0.2">
      <c r="A48" s="61" t="s">
        <v>5</v>
      </c>
      <c r="B48" s="62" t="s">
        <v>0</v>
      </c>
      <c r="C48" s="63" t="s">
        <v>65</v>
      </c>
      <c r="D48" s="64"/>
      <c r="E48" s="63" t="s">
        <v>67</v>
      </c>
      <c r="F48" s="63" t="s">
        <v>68</v>
      </c>
      <c r="G48" s="63" t="s">
        <v>4</v>
      </c>
      <c r="H48" s="15"/>
    </row>
    <row r="49" spans="1:9" x14ac:dyDescent="0.2">
      <c r="A49" s="65" t="s">
        <v>6</v>
      </c>
      <c r="B49" s="66"/>
      <c r="C49" s="68">
        <f>C26 - 1</f>
        <v>2</v>
      </c>
      <c r="D49" s="60"/>
      <c r="E49" s="59"/>
      <c r="F49" s="59"/>
      <c r="G49" s="59"/>
      <c r="H49" s="2"/>
    </row>
    <row r="50" spans="1:9" x14ac:dyDescent="0.2">
      <c r="A50" s="67" t="s">
        <v>39</v>
      </c>
      <c r="B50" s="66" t="s">
        <v>7</v>
      </c>
      <c r="C50" s="68">
        <v>1</v>
      </c>
      <c r="D50" s="60"/>
      <c r="E50" s="63">
        <v>1</v>
      </c>
      <c r="F50" s="59">
        <v>1</v>
      </c>
      <c r="G50" s="59">
        <f>E50*F50</f>
        <v>1</v>
      </c>
      <c r="H50" s="2"/>
    </row>
    <row r="51" spans="1:9" x14ac:dyDescent="0.2">
      <c r="A51" s="65" t="s">
        <v>10</v>
      </c>
      <c r="B51" s="66"/>
      <c r="C51" s="68">
        <f>C27</f>
        <v>3</v>
      </c>
      <c r="D51" s="60"/>
      <c r="E51" s="59"/>
      <c r="F51" s="59"/>
      <c r="G51" s="68"/>
      <c r="H51" s="3">
        <f>G50</f>
        <v>1</v>
      </c>
    </row>
    <row r="52" spans="1:9" x14ac:dyDescent="0.2">
      <c r="A52" s="65" t="s">
        <v>11</v>
      </c>
      <c r="B52" s="66"/>
      <c r="C52" s="68">
        <f>C50</f>
        <v>1</v>
      </c>
      <c r="D52" s="60"/>
      <c r="E52" s="59"/>
      <c r="F52" s="59"/>
      <c r="G52" s="59"/>
      <c r="H52" s="4"/>
    </row>
    <row r="53" spans="1:9" x14ac:dyDescent="0.2">
      <c r="A53" s="67" t="s">
        <v>40</v>
      </c>
      <c r="B53" s="66" t="s">
        <v>1</v>
      </c>
      <c r="C53" s="68">
        <v>1</v>
      </c>
      <c r="D53" s="60"/>
      <c r="E53" s="63">
        <v>1</v>
      </c>
      <c r="F53" s="59">
        <f>E53*(C51+1-1)</f>
        <v>3</v>
      </c>
      <c r="G53" s="59">
        <f>E53*F53</f>
        <v>3</v>
      </c>
      <c r="H53" s="2"/>
      <c r="I53" s="17" t="s">
        <v>55</v>
      </c>
    </row>
    <row r="54" spans="1:9" x14ac:dyDescent="0.2">
      <c r="A54" s="65" t="s">
        <v>12</v>
      </c>
      <c r="B54" s="66"/>
      <c r="C54" s="68">
        <f>C53</f>
        <v>1</v>
      </c>
      <c r="D54" s="60"/>
      <c r="E54" s="59"/>
      <c r="F54" s="59"/>
      <c r="G54" s="68"/>
      <c r="H54" s="2">
        <f>IF( C50&gt;0, G53, 0)</f>
        <v>3</v>
      </c>
    </row>
    <row r="55" spans="1:9" s="14" customFormat="1" ht="25.5" customHeight="1" x14ac:dyDescent="0.2">
      <c r="A55" s="65" t="s">
        <v>13</v>
      </c>
      <c r="B55" s="66"/>
      <c r="C55" s="68">
        <f>C28</f>
        <v>2</v>
      </c>
      <c r="D55" s="60"/>
      <c r="E55" s="59"/>
      <c r="F55" s="59"/>
      <c r="G55" s="59"/>
      <c r="H55" s="3"/>
    </row>
    <row r="56" spans="1:9" s="14" customFormat="1" x14ac:dyDescent="0.2">
      <c r="A56" s="67" t="s">
        <v>41</v>
      </c>
      <c r="B56" s="66" t="s">
        <v>2</v>
      </c>
      <c r="C56" s="68">
        <v>5</v>
      </c>
      <c r="D56" s="60"/>
      <c r="E56" s="63">
        <f>2*FLOOR((LOG(C56+1)/LOG(2)),1) +1</f>
        <v>5</v>
      </c>
      <c r="F56" s="59">
        <f>C51+1</f>
        <v>4</v>
      </c>
      <c r="G56" s="59">
        <f>E56*F56</f>
        <v>20</v>
      </c>
      <c r="H56" s="3"/>
    </row>
    <row r="57" spans="1:9" s="14" customFormat="1" x14ac:dyDescent="0.2">
      <c r="A57" s="67" t="s">
        <v>42</v>
      </c>
      <c r="B57" s="66" t="s">
        <v>2</v>
      </c>
      <c r="C57" s="68">
        <v>5</v>
      </c>
      <c r="D57" s="60"/>
      <c r="E57" s="63">
        <f>2*FLOOR((LOG(C57+1)/LOG(2)),1) +1</f>
        <v>5</v>
      </c>
      <c r="F57" s="59">
        <f>C51+1</f>
        <v>4</v>
      </c>
      <c r="G57" s="59">
        <f t="shared" ref="G57" si="0">E57*F57</f>
        <v>20</v>
      </c>
      <c r="H57" s="3"/>
    </row>
    <row r="58" spans="1:9" s="14" customFormat="1" x14ac:dyDescent="0.2">
      <c r="A58" s="65" t="s">
        <v>14</v>
      </c>
      <c r="B58" s="66"/>
      <c r="C58" s="68">
        <f>IF(C25=C28,0,1)</f>
        <v>0</v>
      </c>
      <c r="D58" s="60"/>
      <c r="E58" s="59"/>
      <c r="F58" s="59"/>
      <c r="G58" s="59"/>
      <c r="H58" s="3"/>
    </row>
    <row r="59" spans="1:9" s="14" customFormat="1" x14ac:dyDescent="0.2">
      <c r="A59" s="65" t="s">
        <v>9</v>
      </c>
      <c r="B59" s="66"/>
      <c r="C59" s="68">
        <f>C25</f>
        <v>2</v>
      </c>
      <c r="D59" s="60"/>
      <c r="E59" s="59"/>
      <c r="F59" s="59"/>
      <c r="G59" s="59"/>
      <c r="H59" s="3"/>
    </row>
    <row r="60" spans="1:9" x14ac:dyDescent="0.2">
      <c r="A60" s="67" t="s">
        <v>43</v>
      </c>
      <c r="B60" s="66" t="s">
        <v>8</v>
      </c>
      <c r="C60" s="68">
        <v>5</v>
      </c>
      <c r="D60" s="60"/>
      <c r="E60" s="63">
        <f>2*FLOOR((LOG(C60+1)/LOG(2)),1) +1</f>
        <v>5</v>
      </c>
      <c r="F60" s="59">
        <f>IF(C58=1,(C51+1)*C59, 0 )</f>
        <v>0</v>
      </c>
      <c r="G60" s="59">
        <f t="shared" ref="G60:G61" si="1">E60*F60</f>
        <v>0</v>
      </c>
      <c r="H60" s="2"/>
    </row>
    <row r="61" spans="1:9" x14ac:dyDescent="0.2">
      <c r="A61" s="67" t="s">
        <v>44</v>
      </c>
      <c r="B61" s="66" t="s">
        <v>2</v>
      </c>
      <c r="C61" s="68">
        <v>5</v>
      </c>
      <c r="D61" s="60"/>
      <c r="E61" s="63">
        <f>2*FLOOR((LOG(C61+1)/LOG(2)),1) +1</f>
        <v>5</v>
      </c>
      <c r="F61" s="59">
        <f>C51+1</f>
        <v>4</v>
      </c>
      <c r="G61" s="59">
        <f t="shared" si="1"/>
        <v>20</v>
      </c>
      <c r="H61" s="3"/>
    </row>
    <row r="62" spans="1:9" s="14" customFormat="1" x14ac:dyDescent="0.2">
      <c r="A62" s="67" t="s">
        <v>45</v>
      </c>
      <c r="B62" s="66"/>
      <c r="C62" s="68"/>
      <c r="D62" s="60"/>
      <c r="E62" s="59"/>
      <c r="F62" s="59"/>
      <c r="G62" s="59"/>
      <c r="H62" s="3">
        <f>IF(C53&gt;0,SUM(G56:G61),0)</f>
        <v>60</v>
      </c>
    </row>
    <row r="63" spans="1:9" s="14" customFormat="1" x14ac:dyDescent="0.2">
      <c r="A63" s="67" t="s">
        <v>15</v>
      </c>
      <c r="B63" s="66"/>
      <c r="C63" s="68"/>
      <c r="D63" s="60"/>
      <c r="E63" s="59"/>
      <c r="F63" s="59"/>
      <c r="G63" s="59"/>
      <c r="H63" s="3"/>
    </row>
    <row r="64" spans="1:9" s="14" customFormat="1" x14ac:dyDescent="0.2">
      <c r="A64" s="67" t="s">
        <v>16</v>
      </c>
      <c r="B64" s="66"/>
      <c r="C64" s="68"/>
      <c r="D64" s="60"/>
      <c r="E64" s="59"/>
      <c r="F64" s="59"/>
      <c r="G64" s="59"/>
      <c r="H64" s="3"/>
    </row>
    <row r="65" spans="1:12" x14ac:dyDescent="0.2">
      <c r="A65" s="65" t="s">
        <v>3</v>
      </c>
      <c r="B65" s="66"/>
      <c r="C65" s="68"/>
      <c r="D65" s="60"/>
      <c r="E65" s="59"/>
      <c r="F65" s="59"/>
      <c r="G65" s="59"/>
      <c r="H65" s="2"/>
    </row>
    <row r="66" spans="1:12" s="11" customFormat="1" x14ac:dyDescent="0.2">
      <c r="A66" s="12"/>
      <c r="D66" s="12"/>
      <c r="F66" s="16" t="s">
        <v>23</v>
      </c>
      <c r="G66" s="16">
        <f>H51+H54+H62</f>
        <v>64</v>
      </c>
      <c r="I66" s="12"/>
      <c r="J66" s="12"/>
      <c r="K66" s="12"/>
      <c r="L66" s="12"/>
    </row>
    <row r="67" spans="1:12" s="11" customFormat="1" x14ac:dyDescent="0.2">
      <c r="A67" s="12"/>
      <c r="D67" s="12"/>
      <c r="F67" s="16"/>
      <c r="G67" s="16"/>
      <c r="I67" s="12"/>
      <c r="J67" s="12"/>
      <c r="K67" s="12"/>
      <c r="L67" s="12"/>
    </row>
    <row r="68" spans="1:12" s="11" customFormat="1" x14ac:dyDescent="0.2">
      <c r="A68" s="15"/>
      <c r="D68" s="12"/>
      <c r="I68" s="12"/>
      <c r="J68" s="12"/>
      <c r="K68" s="12"/>
      <c r="L68" s="12"/>
    </row>
  </sheetData>
  <mergeCells count="2">
    <mergeCell ref="C16:D16"/>
    <mergeCell ref="E16:F16"/>
  </mergeCells>
  <phoneticPr fontId="3"/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8:O70"/>
  <sheetViews>
    <sheetView zoomScale="70" zoomScaleNormal="70" workbookViewId="0">
      <selection activeCell="A14" sqref="A14"/>
    </sheetView>
  </sheetViews>
  <sheetFormatPr defaultRowHeight="12.75" x14ac:dyDescent="0.2"/>
  <cols>
    <col min="1" max="1" width="80" style="12" customWidth="1"/>
    <col min="2" max="2" width="18.25" style="11" customWidth="1"/>
    <col min="3" max="3" width="16" style="11" customWidth="1"/>
    <col min="4" max="4" width="15.625" style="12" customWidth="1"/>
    <col min="5" max="5" width="14.25" style="11" customWidth="1"/>
    <col min="6" max="6" width="15.75" style="11" customWidth="1"/>
    <col min="7" max="7" width="14.375" style="11" customWidth="1"/>
    <col min="8" max="8" width="8.875" style="11" customWidth="1"/>
    <col min="9" max="16384" width="9" style="12"/>
  </cols>
  <sheetData>
    <row r="18" spans="1:15" s="11" customFormat="1" ht="17.25" customHeight="1" x14ac:dyDescent="0.2">
      <c r="A18" s="12"/>
      <c r="C18" s="69" t="s">
        <v>71</v>
      </c>
      <c r="D18" s="69"/>
      <c r="E18" s="70" t="s">
        <v>52</v>
      </c>
      <c r="F18" s="71"/>
      <c r="G18" s="16" t="s">
        <v>54</v>
      </c>
      <c r="I18" s="12"/>
      <c r="J18" s="12"/>
      <c r="K18" s="12"/>
      <c r="L18" s="12"/>
    </row>
    <row r="19" spans="1:15" s="11" customFormat="1" x14ac:dyDescent="0.2">
      <c r="A19" s="17" t="s">
        <v>51</v>
      </c>
      <c r="B19" s="16" t="s">
        <v>61</v>
      </c>
      <c r="C19" s="33" t="s">
        <v>68</v>
      </c>
      <c r="D19" s="33" t="s">
        <v>4</v>
      </c>
      <c r="E19" s="33" t="s">
        <v>68</v>
      </c>
      <c r="F19" s="33" t="s">
        <v>4</v>
      </c>
      <c r="I19" s="12"/>
      <c r="J19" s="12"/>
      <c r="K19" s="12"/>
      <c r="L19" s="12"/>
    </row>
    <row r="20" spans="1:15" x14ac:dyDescent="0.2">
      <c r="A20" s="18" t="s">
        <v>72</v>
      </c>
      <c r="B20" s="29">
        <f>G39</f>
        <v>1</v>
      </c>
      <c r="C20" s="10">
        <v>0</v>
      </c>
      <c r="D20" s="10">
        <f>$B20*$C20</f>
        <v>0</v>
      </c>
      <c r="E20" s="10">
        <v>2</v>
      </c>
      <c r="F20" s="10">
        <f>$B20*$E20</f>
        <v>2</v>
      </c>
      <c r="G20" s="31" t="s">
        <v>56</v>
      </c>
      <c r="H20" s="15" t="s">
        <v>57</v>
      </c>
    </row>
    <row r="21" spans="1:15" x14ac:dyDescent="0.2">
      <c r="A21" s="18" t="s">
        <v>36</v>
      </c>
      <c r="B21" s="29">
        <f>G47</f>
        <v>1</v>
      </c>
      <c r="C21" s="10">
        <v>3</v>
      </c>
      <c r="D21" s="10">
        <f>$B21*$C21</f>
        <v>3</v>
      </c>
      <c r="E21" s="10">
        <v>1</v>
      </c>
      <c r="F21" s="10">
        <f>$B21*$E21</f>
        <v>1</v>
      </c>
      <c r="G21" s="31">
        <f>(D21-F21)/D21</f>
        <v>0.66666666666666663</v>
      </c>
    </row>
    <row r="22" spans="1:15" x14ac:dyDescent="0.2">
      <c r="A22" s="18" t="s">
        <v>37</v>
      </c>
      <c r="B22" s="29">
        <f>G68</f>
        <v>124</v>
      </c>
      <c r="C22" s="10">
        <v>3</v>
      </c>
      <c r="D22" s="10">
        <f>$B22*$C22</f>
        <v>372</v>
      </c>
      <c r="E22" s="10">
        <v>1</v>
      </c>
      <c r="F22" s="10">
        <f>$B22*$E22</f>
        <v>124</v>
      </c>
      <c r="G22" s="31">
        <f>(D22-F22)/D22</f>
        <v>0.66666666666666663</v>
      </c>
    </row>
    <row r="23" spans="1:15" x14ac:dyDescent="0.2">
      <c r="A23" s="19"/>
      <c r="B23" s="20"/>
      <c r="C23" s="16" t="s">
        <v>24</v>
      </c>
      <c r="D23" s="27">
        <f>SUM(D21:D22)</f>
        <v>375</v>
      </c>
      <c r="F23" s="27">
        <f>SUM(F20:F22)</f>
        <v>127</v>
      </c>
      <c r="G23" s="31">
        <f>(D23-F23)/D23</f>
        <v>0.66133333333333333</v>
      </c>
    </row>
    <row r="24" spans="1:15" x14ac:dyDescent="0.2">
      <c r="A24" s="19"/>
    </row>
    <row r="25" spans="1:15" s="14" customFormat="1" x14ac:dyDescent="0.2">
      <c r="A25" s="5" t="s">
        <v>25</v>
      </c>
      <c r="B25" s="11"/>
      <c r="C25" s="16" t="s">
        <v>65</v>
      </c>
      <c r="E25" s="11"/>
      <c r="H25" s="11"/>
    </row>
    <row r="26" spans="1:15" x14ac:dyDescent="0.2">
      <c r="A26" s="8" t="s">
        <v>22</v>
      </c>
      <c r="B26" s="9" t="s">
        <v>21</v>
      </c>
      <c r="C26" s="28">
        <v>2</v>
      </c>
      <c r="E26" s="21" t="s">
        <v>27</v>
      </c>
      <c r="F26" s="13"/>
      <c r="H26" s="13"/>
    </row>
    <row r="27" spans="1:15" x14ac:dyDescent="0.2">
      <c r="A27" s="6" t="s">
        <v>20</v>
      </c>
      <c r="B27" s="7" t="s">
        <v>21</v>
      </c>
      <c r="C27" s="28">
        <v>3</v>
      </c>
      <c r="E27" s="22" t="s">
        <v>60</v>
      </c>
      <c r="F27" s="13"/>
      <c r="H27" s="13"/>
    </row>
    <row r="28" spans="1:15" ht="27.75" customHeight="1" x14ac:dyDescent="0.2">
      <c r="A28" s="6" t="s">
        <v>17</v>
      </c>
      <c r="B28" s="9" t="s">
        <v>21</v>
      </c>
      <c r="C28" s="28">
        <v>4</v>
      </c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</row>
    <row r="29" spans="1:15" x14ac:dyDescent="0.2">
      <c r="A29" s="6" t="s">
        <v>18</v>
      </c>
      <c r="B29" s="9" t="s">
        <v>21</v>
      </c>
      <c r="C29" s="28">
        <v>3</v>
      </c>
      <c r="E29" s="22" t="s">
        <v>53</v>
      </c>
      <c r="F29" s="13"/>
      <c r="H29" s="13"/>
    </row>
    <row r="30" spans="1:15" x14ac:dyDescent="0.2">
      <c r="A30" s="6" t="s">
        <v>19</v>
      </c>
      <c r="B30" s="9" t="s">
        <v>21</v>
      </c>
      <c r="C30" s="28">
        <v>1</v>
      </c>
      <c r="E30" s="22" t="s">
        <v>49</v>
      </c>
      <c r="F30" s="13"/>
      <c r="H30" s="13"/>
    </row>
    <row r="31" spans="1:15" x14ac:dyDescent="0.2">
      <c r="A31" s="6" t="s">
        <v>33</v>
      </c>
      <c r="B31" s="7" t="s">
        <v>21</v>
      </c>
      <c r="C31" s="28">
        <v>2</v>
      </c>
      <c r="E31" s="22" t="s">
        <v>48</v>
      </c>
      <c r="F31" s="13"/>
      <c r="H31" s="13"/>
    </row>
    <row r="32" spans="1:15" x14ac:dyDescent="0.2">
      <c r="A32" s="1"/>
      <c r="B32" s="23"/>
      <c r="C32" s="13"/>
      <c r="E32" s="14"/>
      <c r="F32" s="13"/>
      <c r="H32" s="13"/>
    </row>
    <row r="33" spans="1:8" x14ac:dyDescent="0.2">
      <c r="A33" s="34" t="s">
        <v>62</v>
      </c>
      <c r="B33" s="35"/>
      <c r="C33" s="36"/>
      <c r="D33" s="37"/>
      <c r="E33" s="36"/>
      <c r="F33" s="36"/>
      <c r="G33" s="36"/>
    </row>
    <row r="34" spans="1:8" x14ac:dyDescent="0.2">
      <c r="A34" s="38" t="s">
        <v>30</v>
      </c>
      <c r="B34" s="39" t="s">
        <v>0</v>
      </c>
      <c r="C34" s="40" t="s">
        <v>65</v>
      </c>
      <c r="D34" s="41"/>
      <c r="E34" s="40" t="s">
        <v>67</v>
      </c>
      <c r="F34" s="40" t="s">
        <v>68</v>
      </c>
      <c r="G34" s="40" t="s">
        <v>4</v>
      </c>
    </row>
    <row r="35" spans="1:8" x14ac:dyDescent="0.2">
      <c r="A35" s="42" t="s">
        <v>31</v>
      </c>
      <c r="B35" s="39" t="s">
        <v>8</v>
      </c>
      <c r="C35" s="36">
        <v>1</v>
      </c>
      <c r="D35" s="37"/>
      <c r="E35" s="36"/>
      <c r="F35" s="36"/>
      <c r="G35" s="36"/>
    </row>
    <row r="36" spans="1:8" x14ac:dyDescent="0.2">
      <c r="A36" s="43" t="s">
        <v>6</v>
      </c>
      <c r="B36" s="39"/>
      <c r="C36" s="36">
        <f>C28-1</f>
        <v>3</v>
      </c>
      <c r="D36" s="37"/>
      <c r="E36" s="36"/>
      <c r="F36" s="36"/>
      <c r="G36" s="36"/>
    </row>
    <row r="37" spans="1:8" x14ac:dyDescent="0.2">
      <c r="A37" s="43" t="s">
        <v>69</v>
      </c>
      <c r="B37" s="44"/>
      <c r="C37" s="36"/>
      <c r="D37" s="37"/>
      <c r="E37" s="36"/>
      <c r="F37" s="36"/>
      <c r="G37" s="36"/>
    </row>
    <row r="38" spans="1:8" x14ac:dyDescent="0.2">
      <c r="A38" s="45" t="s">
        <v>63</v>
      </c>
      <c r="B38" s="44" t="s">
        <v>64</v>
      </c>
      <c r="C38" s="36">
        <v>1</v>
      </c>
      <c r="D38" s="37"/>
      <c r="E38" s="36">
        <f>2*FLOOR((LOG(C35)/LOG(2)),1) +1</f>
        <v>1</v>
      </c>
      <c r="F38" s="36">
        <f>C35</f>
        <v>1</v>
      </c>
      <c r="G38" s="36">
        <f>E38*F38</f>
        <v>1</v>
      </c>
      <c r="H38" s="25" t="s">
        <v>70</v>
      </c>
    </row>
    <row r="39" spans="1:8" x14ac:dyDescent="0.2">
      <c r="A39" s="38" t="s">
        <v>28</v>
      </c>
      <c r="B39" s="39"/>
      <c r="C39" s="36"/>
      <c r="D39" s="37"/>
      <c r="E39" s="36"/>
      <c r="F39" s="40" t="s">
        <v>23</v>
      </c>
      <c r="G39" s="40">
        <f>G38</f>
        <v>1</v>
      </c>
    </row>
    <row r="40" spans="1:8" x14ac:dyDescent="0.2">
      <c r="A40" s="1"/>
      <c r="B40" s="23"/>
      <c r="C40" s="13"/>
      <c r="E40" s="14"/>
      <c r="F40" s="13"/>
      <c r="H40" s="13"/>
    </row>
    <row r="41" spans="1:8" x14ac:dyDescent="0.2">
      <c r="A41" s="46" t="s">
        <v>47</v>
      </c>
      <c r="B41" s="47"/>
      <c r="C41" s="48"/>
      <c r="D41" s="49"/>
      <c r="E41" s="48"/>
      <c r="F41" s="48"/>
      <c r="G41" s="48"/>
    </row>
    <row r="42" spans="1:8" x14ac:dyDescent="0.2">
      <c r="A42" s="50" t="s">
        <v>30</v>
      </c>
      <c r="B42" s="51" t="s">
        <v>0</v>
      </c>
      <c r="C42" s="52" t="s">
        <v>65</v>
      </c>
      <c r="D42" s="53"/>
      <c r="E42" s="52" t="s">
        <v>66</v>
      </c>
      <c r="F42" s="52" t="s">
        <v>68</v>
      </c>
      <c r="G42" s="52" t="s">
        <v>4</v>
      </c>
    </row>
    <row r="43" spans="1:8" x14ac:dyDescent="0.2">
      <c r="A43" s="54" t="s">
        <v>31</v>
      </c>
      <c r="B43" s="51" t="s">
        <v>8</v>
      </c>
      <c r="C43" s="48">
        <v>1</v>
      </c>
      <c r="D43" s="49"/>
      <c r="E43" s="48"/>
      <c r="F43" s="48"/>
      <c r="G43" s="48"/>
    </row>
    <row r="44" spans="1:8" x14ac:dyDescent="0.2">
      <c r="A44" s="55" t="s">
        <v>6</v>
      </c>
      <c r="B44" s="51"/>
      <c r="C44" s="48">
        <f>C28-1</f>
        <v>3</v>
      </c>
      <c r="D44" s="49"/>
      <c r="E44" s="48"/>
      <c r="F44" s="48"/>
      <c r="G44" s="48"/>
    </row>
    <row r="45" spans="1:8" x14ac:dyDescent="0.2">
      <c r="A45" s="55" t="s">
        <v>28</v>
      </c>
      <c r="B45" s="56"/>
      <c r="C45" s="48"/>
      <c r="D45" s="49"/>
      <c r="E45" s="48"/>
      <c r="F45" s="48"/>
      <c r="G45" s="48"/>
    </row>
    <row r="46" spans="1:8" x14ac:dyDescent="0.2">
      <c r="A46" s="57" t="s">
        <v>38</v>
      </c>
      <c r="B46" s="56" t="s">
        <v>35</v>
      </c>
      <c r="C46" s="48">
        <v>1</v>
      </c>
      <c r="D46" s="49"/>
      <c r="E46" s="48">
        <f>2*FLOOR((LOG(C43)/LOG(2)),1) +1</f>
        <v>1</v>
      </c>
      <c r="F46" s="48">
        <f>C43</f>
        <v>1</v>
      </c>
      <c r="G46" s="48">
        <f>E46*F46</f>
        <v>1</v>
      </c>
      <c r="H46" s="25" t="s">
        <v>32</v>
      </c>
    </row>
    <row r="47" spans="1:8" x14ac:dyDescent="0.2">
      <c r="A47" s="50" t="s">
        <v>29</v>
      </c>
      <c r="B47" s="51"/>
      <c r="C47" s="48"/>
      <c r="D47" s="49"/>
      <c r="E47" s="48"/>
      <c r="F47" s="52" t="s">
        <v>23</v>
      </c>
      <c r="G47" s="52">
        <f>G46</f>
        <v>1</v>
      </c>
    </row>
    <row r="48" spans="1:8" x14ac:dyDescent="0.2">
      <c r="A48" s="26"/>
      <c r="B48" s="24"/>
      <c r="F48" s="16"/>
      <c r="G48" s="16"/>
    </row>
    <row r="49" spans="1:9" x14ac:dyDescent="0.2">
      <c r="A49" s="58" t="s">
        <v>46</v>
      </c>
      <c r="B49" s="59"/>
      <c r="C49" s="59"/>
      <c r="D49" s="60"/>
      <c r="E49" s="59"/>
      <c r="F49" s="59"/>
      <c r="G49" s="59"/>
    </row>
    <row r="50" spans="1:9" x14ac:dyDescent="0.2">
      <c r="A50" s="61" t="s">
        <v>5</v>
      </c>
      <c r="B50" s="62" t="s">
        <v>0</v>
      </c>
      <c r="C50" s="63" t="s">
        <v>65</v>
      </c>
      <c r="D50" s="64"/>
      <c r="E50" s="63" t="s">
        <v>67</v>
      </c>
      <c r="F50" s="63" t="s">
        <v>68</v>
      </c>
      <c r="G50" s="63" t="s">
        <v>4</v>
      </c>
      <c r="H50" s="15"/>
    </row>
    <row r="51" spans="1:9" x14ac:dyDescent="0.2">
      <c r="A51" s="65" t="s">
        <v>6</v>
      </c>
      <c r="B51" s="66"/>
      <c r="C51" s="68">
        <f>C28 - 1</f>
        <v>3</v>
      </c>
      <c r="D51" s="60"/>
      <c r="E51" s="59"/>
      <c r="F51" s="59"/>
      <c r="G51" s="59"/>
      <c r="H51" s="2"/>
    </row>
    <row r="52" spans="1:9" x14ac:dyDescent="0.2">
      <c r="A52" s="67" t="s">
        <v>39</v>
      </c>
      <c r="B52" s="66" t="s">
        <v>7</v>
      </c>
      <c r="C52" s="68">
        <v>1</v>
      </c>
      <c r="D52" s="60"/>
      <c r="E52" s="63">
        <v>1</v>
      </c>
      <c r="F52" s="59">
        <v>1</v>
      </c>
      <c r="G52" s="59">
        <f>E52*F52</f>
        <v>1</v>
      </c>
      <c r="H52" s="2"/>
    </row>
    <row r="53" spans="1:9" x14ac:dyDescent="0.2">
      <c r="A53" s="65" t="s">
        <v>10</v>
      </c>
      <c r="B53" s="66"/>
      <c r="C53" s="68">
        <f>C29</f>
        <v>3</v>
      </c>
      <c r="D53" s="60"/>
      <c r="E53" s="59"/>
      <c r="F53" s="59"/>
      <c r="G53" s="68"/>
      <c r="H53" s="3">
        <f>G52</f>
        <v>1</v>
      </c>
    </row>
    <row r="54" spans="1:9" x14ac:dyDescent="0.2">
      <c r="A54" s="65" t="s">
        <v>11</v>
      </c>
      <c r="B54" s="66"/>
      <c r="C54" s="68">
        <f>C52</f>
        <v>1</v>
      </c>
      <c r="D54" s="60"/>
      <c r="E54" s="59"/>
      <c r="F54" s="59"/>
      <c r="G54" s="59"/>
      <c r="H54" s="4"/>
    </row>
    <row r="55" spans="1:9" x14ac:dyDescent="0.2">
      <c r="A55" s="67" t="s">
        <v>40</v>
      </c>
      <c r="B55" s="66" t="s">
        <v>1</v>
      </c>
      <c r="C55" s="68">
        <v>1</v>
      </c>
      <c r="D55" s="60"/>
      <c r="E55" s="63">
        <v>1</v>
      </c>
      <c r="F55" s="59">
        <f>E55*(C53+1-1)</f>
        <v>3</v>
      </c>
      <c r="G55" s="59">
        <f>E55*F55</f>
        <v>3</v>
      </c>
      <c r="H55" s="2"/>
      <c r="I55" s="17" t="s">
        <v>55</v>
      </c>
    </row>
    <row r="56" spans="1:9" x14ac:dyDescent="0.2">
      <c r="A56" s="65" t="s">
        <v>12</v>
      </c>
      <c r="B56" s="66"/>
      <c r="C56" s="68">
        <f>C55</f>
        <v>1</v>
      </c>
      <c r="D56" s="60"/>
      <c r="E56" s="59"/>
      <c r="F56" s="59"/>
      <c r="G56" s="68"/>
      <c r="H56" s="2">
        <f>IF( C52&gt;0, G55, 0)</f>
        <v>3</v>
      </c>
    </row>
    <row r="57" spans="1:9" s="14" customFormat="1" ht="25.5" customHeight="1" x14ac:dyDescent="0.2">
      <c r="A57" s="65" t="s">
        <v>13</v>
      </c>
      <c r="B57" s="66"/>
      <c r="C57" s="68">
        <f>C30</f>
        <v>1</v>
      </c>
      <c r="D57" s="60"/>
      <c r="E57" s="59"/>
      <c r="F57" s="59"/>
      <c r="G57" s="59"/>
      <c r="H57" s="3"/>
    </row>
    <row r="58" spans="1:9" s="14" customFormat="1" x14ac:dyDescent="0.2">
      <c r="A58" s="67" t="s">
        <v>41</v>
      </c>
      <c r="B58" s="66" t="s">
        <v>2</v>
      </c>
      <c r="C58" s="68">
        <v>5</v>
      </c>
      <c r="D58" s="60"/>
      <c r="E58" s="63">
        <f>2*FLOOR((LOG(C58+1)/LOG(2)),1) +1</f>
        <v>5</v>
      </c>
      <c r="F58" s="59">
        <f>C53+1</f>
        <v>4</v>
      </c>
      <c r="G58" s="59">
        <f>E58*F58</f>
        <v>20</v>
      </c>
      <c r="H58" s="3"/>
    </row>
    <row r="59" spans="1:9" s="14" customFormat="1" x14ac:dyDescent="0.2">
      <c r="A59" s="67" t="s">
        <v>42</v>
      </c>
      <c r="B59" s="66" t="s">
        <v>2</v>
      </c>
      <c r="C59" s="68">
        <v>5</v>
      </c>
      <c r="D59" s="60"/>
      <c r="E59" s="63">
        <f>2*FLOOR((LOG(C59+1)/LOG(2)),1) +1</f>
        <v>5</v>
      </c>
      <c r="F59" s="59">
        <f>C53+1</f>
        <v>4</v>
      </c>
      <c r="G59" s="59">
        <f t="shared" ref="G59" si="0">E59*F59</f>
        <v>20</v>
      </c>
      <c r="H59" s="3"/>
    </row>
    <row r="60" spans="1:9" s="14" customFormat="1" x14ac:dyDescent="0.2">
      <c r="A60" s="65" t="s">
        <v>14</v>
      </c>
      <c r="B60" s="66"/>
      <c r="C60" s="68">
        <f>IF(C27=C30,0,1)</f>
        <v>1</v>
      </c>
      <c r="D60" s="60"/>
      <c r="E60" s="59"/>
      <c r="F60" s="59"/>
      <c r="G60" s="59"/>
      <c r="H60" s="3"/>
    </row>
    <row r="61" spans="1:9" s="14" customFormat="1" x14ac:dyDescent="0.2">
      <c r="A61" s="65" t="s">
        <v>9</v>
      </c>
      <c r="B61" s="66"/>
      <c r="C61" s="68">
        <f>C27</f>
        <v>3</v>
      </c>
      <c r="D61" s="60"/>
      <c r="E61" s="59"/>
      <c r="F61" s="59"/>
      <c r="G61" s="59"/>
      <c r="H61" s="3"/>
    </row>
    <row r="62" spans="1:9" x14ac:dyDescent="0.2">
      <c r="A62" s="67" t="s">
        <v>43</v>
      </c>
      <c r="B62" s="66" t="s">
        <v>8</v>
      </c>
      <c r="C62" s="68">
        <v>5</v>
      </c>
      <c r="D62" s="60"/>
      <c r="E62" s="63">
        <f>2*FLOOR((LOG(C62+1)/LOG(2)),1) +1</f>
        <v>5</v>
      </c>
      <c r="F62" s="59">
        <f>IF(C60=1,(C53+1)*C61, 0 )</f>
        <v>12</v>
      </c>
      <c r="G62" s="59">
        <f t="shared" ref="G62:G63" si="1">E62*F62</f>
        <v>60</v>
      </c>
      <c r="H62" s="2"/>
    </row>
    <row r="63" spans="1:9" x14ac:dyDescent="0.2">
      <c r="A63" s="67" t="s">
        <v>44</v>
      </c>
      <c r="B63" s="66" t="s">
        <v>2</v>
      </c>
      <c r="C63" s="68">
        <v>5</v>
      </c>
      <c r="D63" s="60"/>
      <c r="E63" s="63">
        <f>2*FLOOR((LOG(C63+1)/LOG(2)),1) +1</f>
        <v>5</v>
      </c>
      <c r="F63" s="59">
        <f>C53+1</f>
        <v>4</v>
      </c>
      <c r="G63" s="59">
        <f t="shared" si="1"/>
        <v>20</v>
      </c>
      <c r="H63" s="3"/>
    </row>
    <row r="64" spans="1:9" s="14" customFormat="1" x14ac:dyDescent="0.2">
      <c r="A64" s="67" t="s">
        <v>45</v>
      </c>
      <c r="B64" s="66"/>
      <c r="C64" s="68"/>
      <c r="D64" s="60"/>
      <c r="E64" s="59"/>
      <c r="F64" s="59"/>
      <c r="G64" s="59"/>
      <c r="H64" s="3">
        <f>IF(C55&gt;0,SUM(G58:G63),0)</f>
        <v>120</v>
      </c>
    </row>
    <row r="65" spans="1:12" s="14" customFormat="1" x14ac:dyDescent="0.2">
      <c r="A65" s="67" t="s">
        <v>15</v>
      </c>
      <c r="B65" s="66"/>
      <c r="C65" s="68"/>
      <c r="D65" s="60"/>
      <c r="E65" s="59"/>
      <c r="F65" s="59"/>
      <c r="G65" s="59"/>
      <c r="H65" s="3"/>
    </row>
    <row r="66" spans="1:12" s="14" customFormat="1" x14ac:dyDescent="0.2">
      <c r="A66" s="67" t="s">
        <v>16</v>
      </c>
      <c r="B66" s="66"/>
      <c r="C66" s="68"/>
      <c r="D66" s="60"/>
      <c r="E66" s="59"/>
      <c r="F66" s="59"/>
      <c r="G66" s="59"/>
      <c r="H66" s="3"/>
    </row>
    <row r="67" spans="1:12" x14ac:dyDescent="0.2">
      <c r="A67" s="65" t="s">
        <v>3</v>
      </c>
      <c r="B67" s="66"/>
      <c r="C67" s="68"/>
      <c r="D67" s="60"/>
      <c r="E67" s="59"/>
      <c r="F67" s="59"/>
      <c r="G67" s="59"/>
      <c r="H67" s="2"/>
    </row>
    <row r="68" spans="1:12" s="11" customFormat="1" x14ac:dyDescent="0.2">
      <c r="A68" s="12"/>
      <c r="D68" s="12"/>
      <c r="F68" s="16" t="s">
        <v>23</v>
      </c>
      <c r="G68" s="16">
        <f>H53+H56+H64</f>
        <v>124</v>
      </c>
      <c r="I68" s="12"/>
      <c r="J68" s="12"/>
      <c r="K68" s="12"/>
      <c r="L68" s="12"/>
    </row>
    <row r="69" spans="1:12" s="11" customFormat="1" x14ac:dyDescent="0.2">
      <c r="A69" s="12"/>
      <c r="D69" s="12"/>
      <c r="F69" s="16"/>
      <c r="G69" s="16"/>
      <c r="I69" s="12"/>
      <c r="J69" s="12"/>
      <c r="K69" s="12"/>
      <c r="L69" s="12"/>
    </row>
    <row r="70" spans="1:12" s="11" customFormat="1" x14ac:dyDescent="0.2">
      <c r="A70" s="15"/>
      <c r="D70" s="12"/>
      <c r="I70" s="12"/>
      <c r="J70" s="12"/>
      <c r="K70" s="12"/>
      <c r="L70" s="12"/>
    </row>
  </sheetData>
  <mergeCells count="2">
    <mergeCell ref="C18:D18"/>
    <mergeCell ref="E18:F18"/>
  </mergeCells>
  <phoneticPr fontId="3"/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8:O70"/>
  <sheetViews>
    <sheetView tabSelected="1" zoomScale="85" zoomScaleNormal="85" workbookViewId="0">
      <selection activeCell="A14" sqref="A14"/>
    </sheetView>
  </sheetViews>
  <sheetFormatPr defaultRowHeight="12.75" x14ac:dyDescent="0.2"/>
  <cols>
    <col min="1" max="1" width="80" style="12" customWidth="1"/>
    <col min="2" max="2" width="18.25" style="11" customWidth="1"/>
    <col min="3" max="3" width="16" style="11" customWidth="1"/>
    <col min="4" max="4" width="15.625" style="12" customWidth="1"/>
    <col min="5" max="5" width="14.25" style="11" customWidth="1"/>
    <col min="6" max="6" width="15.75" style="11" customWidth="1"/>
    <col min="7" max="7" width="14.375" style="11" customWidth="1"/>
    <col min="8" max="8" width="8.875" style="11" customWidth="1"/>
    <col min="9" max="16384" width="9" style="12"/>
  </cols>
  <sheetData>
    <row r="18" spans="1:15" s="11" customFormat="1" ht="17.25" customHeight="1" x14ac:dyDescent="0.2">
      <c r="A18" s="12"/>
      <c r="C18" s="69" t="s">
        <v>71</v>
      </c>
      <c r="D18" s="69"/>
      <c r="E18" s="70" t="s">
        <v>52</v>
      </c>
      <c r="F18" s="71"/>
      <c r="G18" s="16" t="s">
        <v>54</v>
      </c>
      <c r="I18" s="12"/>
      <c r="J18" s="12"/>
      <c r="K18" s="12"/>
      <c r="L18" s="12"/>
    </row>
    <row r="19" spans="1:15" s="11" customFormat="1" x14ac:dyDescent="0.2">
      <c r="A19" s="17" t="s">
        <v>51</v>
      </c>
      <c r="B19" s="16" t="s">
        <v>61</v>
      </c>
      <c r="C19" s="33" t="s">
        <v>68</v>
      </c>
      <c r="D19" s="33" t="s">
        <v>4</v>
      </c>
      <c r="E19" s="33" t="s">
        <v>68</v>
      </c>
      <c r="F19" s="33" t="s">
        <v>4</v>
      </c>
      <c r="I19" s="12"/>
      <c r="J19" s="12"/>
      <c r="K19" s="12"/>
      <c r="L19" s="12"/>
    </row>
    <row r="20" spans="1:15" x14ac:dyDescent="0.2">
      <c r="A20" s="18" t="s">
        <v>72</v>
      </c>
      <c r="B20" s="29">
        <f>G39</f>
        <v>1</v>
      </c>
      <c r="C20" s="10">
        <v>0</v>
      </c>
      <c r="D20" s="10">
        <f>$B20*$C20</f>
        <v>0</v>
      </c>
      <c r="E20" s="10">
        <v>2</v>
      </c>
      <c r="F20" s="10">
        <f>$B20*$E20</f>
        <v>2</v>
      </c>
      <c r="G20" s="31" t="s">
        <v>56</v>
      </c>
      <c r="H20" s="15" t="s">
        <v>57</v>
      </c>
    </row>
    <row r="21" spans="1:15" x14ac:dyDescent="0.2">
      <c r="A21" s="18" t="s">
        <v>36</v>
      </c>
      <c r="B21" s="29">
        <f>G47</f>
        <v>1</v>
      </c>
      <c r="C21" s="10">
        <v>3</v>
      </c>
      <c r="D21" s="10">
        <f>$B21*$C21</f>
        <v>3</v>
      </c>
      <c r="E21" s="10">
        <v>3</v>
      </c>
      <c r="F21" s="10">
        <f>$B21*$E21</f>
        <v>3</v>
      </c>
      <c r="G21" s="31">
        <f>(D21-F21)/D21</f>
        <v>0</v>
      </c>
    </row>
    <row r="22" spans="1:15" x14ac:dyDescent="0.2">
      <c r="A22" s="18" t="s">
        <v>37</v>
      </c>
      <c r="B22" s="29">
        <f>G68</f>
        <v>124</v>
      </c>
      <c r="C22" s="10">
        <v>3</v>
      </c>
      <c r="D22" s="10">
        <f>$B22*$C22</f>
        <v>372</v>
      </c>
      <c r="E22" s="10">
        <v>3</v>
      </c>
      <c r="F22" s="10">
        <f>$B22*$E22</f>
        <v>372</v>
      </c>
      <c r="G22" s="31">
        <f>(D22-F22)/D22</f>
        <v>0</v>
      </c>
    </row>
    <row r="23" spans="1:15" x14ac:dyDescent="0.2">
      <c r="A23" s="19"/>
      <c r="B23" s="20"/>
      <c r="C23" s="16" t="s">
        <v>24</v>
      </c>
      <c r="D23" s="27">
        <f>SUM(D21:D22)</f>
        <v>375</v>
      </c>
      <c r="F23" s="27">
        <f>SUM(F20:F22)</f>
        <v>377</v>
      </c>
      <c r="G23" s="31">
        <f>(D23-F23)/D23</f>
        <v>-5.3333333333333332E-3</v>
      </c>
    </row>
    <row r="24" spans="1:15" x14ac:dyDescent="0.2">
      <c r="A24" s="19"/>
    </row>
    <row r="25" spans="1:15" s="14" customFormat="1" x14ac:dyDescent="0.2">
      <c r="A25" s="5" t="s">
        <v>25</v>
      </c>
      <c r="B25" s="11"/>
      <c r="C25" s="16" t="s">
        <v>65</v>
      </c>
      <c r="E25" s="11"/>
      <c r="H25" s="11"/>
    </row>
    <row r="26" spans="1:15" x14ac:dyDescent="0.2">
      <c r="A26" s="8" t="s">
        <v>22</v>
      </c>
      <c r="B26" s="9" t="s">
        <v>21</v>
      </c>
      <c r="C26" s="28">
        <v>2</v>
      </c>
      <c r="E26" s="21" t="s">
        <v>27</v>
      </c>
      <c r="F26" s="13"/>
      <c r="H26" s="13"/>
    </row>
    <row r="27" spans="1:15" x14ac:dyDescent="0.2">
      <c r="A27" s="6" t="s">
        <v>20</v>
      </c>
      <c r="B27" s="7" t="s">
        <v>21</v>
      </c>
      <c r="C27" s="28">
        <v>3</v>
      </c>
      <c r="E27" s="22" t="s">
        <v>60</v>
      </c>
      <c r="F27" s="13"/>
      <c r="H27" s="13"/>
    </row>
    <row r="28" spans="1:15" ht="27.75" customHeight="1" x14ac:dyDescent="0.2">
      <c r="A28" s="6" t="s">
        <v>17</v>
      </c>
      <c r="B28" s="9" t="s">
        <v>21</v>
      </c>
      <c r="C28" s="28">
        <v>4</v>
      </c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</row>
    <row r="29" spans="1:15" x14ac:dyDescent="0.2">
      <c r="A29" s="6" t="s">
        <v>18</v>
      </c>
      <c r="B29" s="9" t="s">
        <v>21</v>
      </c>
      <c r="C29" s="28">
        <v>3</v>
      </c>
      <c r="E29" s="22" t="s">
        <v>53</v>
      </c>
      <c r="F29" s="13"/>
      <c r="H29" s="13"/>
    </row>
    <row r="30" spans="1:15" x14ac:dyDescent="0.2">
      <c r="A30" s="6" t="s">
        <v>19</v>
      </c>
      <c r="B30" s="9" t="s">
        <v>21</v>
      </c>
      <c r="C30" s="28">
        <v>1</v>
      </c>
      <c r="E30" s="22" t="s">
        <v>49</v>
      </c>
      <c r="F30" s="13"/>
      <c r="H30" s="13"/>
    </row>
    <row r="31" spans="1:15" x14ac:dyDescent="0.2">
      <c r="A31" s="6" t="s">
        <v>33</v>
      </c>
      <c r="B31" s="7" t="s">
        <v>21</v>
      </c>
      <c r="C31" s="28">
        <v>2</v>
      </c>
      <c r="E31" s="22" t="s">
        <v>48</v>
      </c>
      <c r="F31" s="13"/>
      <c r="H31" s="13"/>
    </row>
    <row r="32" spans="1:15" x14ac:dyDescent="0.2">
      <c r="A32" s="1"/>
      <c r="B32" s="23"/>
      <c r="C32" s="13"/>
      <c r="E32" s="14"/>
      <c r="F32" s="13"/>
      <c r="H32" s="13"/>
    </row>
    <row r="33" spans="1:8" x14ac:dyDescent="0.2">
      <c r="A33" s="34" t="s">
        <v>62</v>
      </c>
      <c r="B33" s="35"/>
      <c r="C33" s="36"/>
      <c r="D33" s="37"/>
      <c r="E33" s="36"/>
      <c r="F33" s="36"/>
      <c r="G33" s="36"/>
    </row>
    <row r="34" spans="1:8" x14ac:dyDescent="0.2">
      <c r="A34" s="38" t="s">
        <v>30</v>
      </c>
      <c r="B34" s="39" t="s">
        <v>0</v>
      </c>
      <c r="C34" s="40" t="s">
        <v>65</v>
      </c>
      <c r="D34" s="41"/>
      <c r="E34" s="40" t="s">
        <v>67</v>
      </c>
      <c r="F34" s="40" t="s">
        <v>68</v>
      </c>
      <c r="G34" s="40" t="s">
        <v>4</v>
      </c>
    </row>
    <row r="35" spans="1:8" x14ac:dyDescent="0.2">
      <c r="A35" s="42" t="s">
        <v>31</v>
      </c>
      <c r="B35" s="39" t="s">
        <v>8</v>
      </c>
      <c r="C35" s="36">
        <v>1</v>
      </c>
      <c r="D35" s="37"/>
      <c r="E35" s="36"/>
      <c r="F35" s="36"/>
      <c r="G35" s="36"/>
    </row>
    <row r="36" spans="1:8" x14ac:dyDescent="0.2">
      <c r="A36" s="43" t="s">
        <v>6</v>
      </c>
      <c r="B36" s="39"/>
      <c r="C36" s="36">
        <f>C28-1</f>
        <v>3</v>
      </c>
      <c r="D36" s="37"/>
      <c r="E36" s="36"/>
      <c r="F36" s="36"/>
      <c r="G36" s="36"/>
    </row>
    <row r="37" spans="1:8" x14ac:dyDescent="0.2">
      <c r="A37" s="43" t="s">
        <v>69</v>
      </c>
      <c r="B37" s="44"/>
      <c r="C37" s="36"/>
      <c r="D37" s="37"/>
      <c r="E37" s="36"/>
      <c r="F37" s="36"/>
      <c r="G37" s="36"/>
    </row>
    <row r="38" spans="1:8" x14ac:dyDescent="0.2">
      <c r="A38" s="45" t="s">
        <v>63</v>
      </c>
      <c r="B38" s="44" t="s">
        <v>64</v>
      </c>
      <c r="C38" s="36">
        <v>1</v>
      </c>
      <c r="D38" s="37"/>
      <c r="E38" s="36">
        <f>2*FLOOR((LOG(C35)/LOG(2)),1) +1</f>
        <v>1</v>
      </c>
      <c r="F38" s="36">
        <f>C35</f>
        <v>1</v>
      </c>
      <c r="G38" s="36">
        <f>E38*F38</f>
        <v>1</v>
      </c>
      <c r="H38" s="25" t="s">
        <v>70</v>
      </c>
    </row>
    <row r="39" spans="1:8" x14ac:dyDescent="0.2">
      <c r="A39" s="38" t="s">
        <v>28</v>
      </c>
      <c r="B39" s="39"/>
      <c r="C39" s="36"/>
      <c r="D39" s="37"/>
      <c r="E39" s="36"/>
      <c r="F39" s="40" t="s">
        <v>23</v>
      </c>
      <c r="G39" s="40">
        <f>G38</f>
        <v>1</v>
      </c>
    </row>
    <row r="40" spans="1:8" x14ac:dyDescent="0.2">
      <c r="A40" s="1"/>
      <c r="B40" s="23"/>
      <c r="C40" s="13"/>
      <c r="E40" s="14"/>
      <c r="F40" s="13"/>
      <c r="H40" s="13"/>
    </row>
    <row r="41" spans="1:8" x14ac:dyDescent="0.2">
      <c r="A41" s="46" t="s">
        <v>47</v>
      </c>
      <c r="B41" s="47"/>
      <c r="C41" s="48"/>
      <c r="D41" s="49"/>
      <c r="E41" s="48"/>
      <c r="F41" s="48"/>
      <c r="G41" s="48"/>
    </row>
    <row r="42" spans="1:8" x14ac:dyDescent="0.2">
      <c r="A42" s="50" t="s">
        <v>30</v>
      </c>
      <c r="B42" s="51" t="s">
        <v>0</v>
      </c>
      <c r="C42" s="52" t="s">
        <v>65</v>
      </c>
      <c r="D42" s="53"/>
      <c r="E42" s="52" t="s">
        <v>66</v>
      </c>
      <c r="F42" s="52" t="s">
        <v>68</v>
      </c>
      <c r="G42" s="52" t="s">
        <v>4</v>
      </c>
    </row>
    <row r="43" spans="1:8" x14ac:dyDescent="0.2">
      <c r="A43" s="54" t="s">
        <v>31</v>
      </c>
      <c r="B43" s="51" t="s">
        <v>8</v>
      </c>
      <c r="C43" s="48">
        <v>1</v>
      </c>
      <c r="D43" s="49"/>
      <c r="E43" s="48"/>
      <c r="F43" s="48"/>
      <c r="G43" s="48"/>
    </row>
    <row r="44" spans="1:8" x14ac:dyDescent="0.2">
      <c r="A44" s="55" t="s">
        <v>6</v>
      </c>
      <c r="B44" s="51"/>
      <c r="C44" s="48">
        <f>C28-1</f>
        <v>3</v>
      </c>
      <c r="D44" s="49"/>
      <c r="E44" s="48"/>
      <c r="F44" s="48"/>
      <c r="G44" s="48"/>
    </row>
    <row r="45" spans="1:8" x14ac:dyDescent="0.2">
      <c r="A45" s="55" t="s">
        <v>28</v>
      </c>
      <c r="B45" s="56"/>
      <c r="C45" s="48"/>
      <c r="D45" s="49"/>
      <c r="E45" s="48"/>
      <c r="F45" s="48"/>
      <c r="G45" s="48"/>
    </row>
    <row r="46" spans="1:8" x14ac:dyDescent="0.2">
      <c r="A46" s="57" t="s">
        <v>38</v>
      </c>
      <c r="B46" s="56" t="s">
        <v>35</v>
      </c>
      <c r="C46" s="48">
        <v>1</v>
      </c>
      <c r="D46" s="49"/>
      <c r="E46" s="48">
        <f>2*FLOOR((LOG(C43)/LOG(2)),1) +1</f>
        <v>1</v>
      </c>
      <c r="F46" s="48">
        <f>C43</f>
        <v>1</v>
      </c>
      <c r="G46" s="48">
        <f>E46*F46</f>
        <v>1</v>
      </c>
      <c r="H46" s="25" t="s">
        <v>32</v>
      </c>
    </row>
    <row r="47" spans="1:8" x14ac:dyDescent="0.2">
      <c r="A47" s="50" t="s">
        <v>29</v>
      </c>
      <c r="B47" s="51"/>
      <c r="C47" s="48"/>
      <c r="D47" s="49"/>
      <c r="E47" s="48"/>
      <c r="F47" s="52" t="s">
        <v>23</v>
      </c>
      <c r="G47" s="52">
        <f>G46</f>
        <v>1</v>
      </c>
    </row>
    <row r="48" spans="1:8" x14ac:dyDescent="0.2">
      <c r="A48" s="26"/>
      <c r="B48" s="24"/>
      <c r="F48" s="16"/>
      <c r="G48" s="16"/>
    </row>
    <row r="49" spans="1:9" x14ac:dyDescent="0.2">
      <c r="A49" s="58" t="s">
        <v>46</v>
      </c>
      <c r="B49" s="59"/>
      <c r="C49" s="59"/>
      <c r="D49" s="60"/>
      <c r="E49" s="59"/>
      <c r="F49" s="59"/>
      <c r="G49" s="59"/>
    </row>
    <row r="50" spans="1:9" x14ac:dyDescent="0.2">
      <c r="A50" s="61" t="s">
        <v>5</v>
      </c>
      <c r="B50" s="62" t="s">
        <v>0</v>
      </c>
      <c r="C50" s="63" t="s">
        <v>65</v>
      </c>
      <c r="D50" s="64"/>
      <c r="E50" s="63" t="s">
        <v>67</v>
      </c>
      <c r="F50" s="63" t="s">
        <v>68</v>
      </c>
      <c r="G50" s="63" t="s">
        <v>4</v>
      </c>
      <c r="H50" s="15"/>
    </row>
    <row r="51" spans="1:9" x14ac:dyDescent="0.2">
      <c r="A51" s="65" t="s">
        <v>6</v>
      </c>
      <c r="B51" s="66"/>
      <c r="C51" s="68">
        <f>C28 - 1</f>
        <v>3</v>
      </c>
      <c r="D51" s="60"/>
      <c r="E51" s="59"/>
      <c r="F51" s="59"/>
      <c r="G51" s="59"/>
      <c r="H51" s="2"/>
    </row>
    <row r="52" spans="1:9" x14ac:dyDescent="0.2">
      <c r="A52" s="67" t="s">
        <v>39</v>
      </c>
      <c r="B52" s="66" t="s">
        <v>7</v>
      </c>
      <c r="C52" s="68">
        <v>1</v>
      </c>
      <c r="D52" s="60"/>
      <c r="E52" s="63">
        <v>1</v>
      </c>
      <c r="F52" s="59">
        <v>1</v>
      </c>
      <c r="G52" s="59">
        <f>E52*F52</f>
        <v>1</v>
      </c>
      <c r="H52" s="2"/>
    </row>
    <row r="53" spans="1:9" x14ac:dyDescent="0.2">
      <c r="A53" s="65" t="s">
        <v>10</v>
      </c>
      <c r="B53" s="66"/>
      <c r="C53" s="68">
        <f>C29</f>
        <v>3</v>
      </c>
      <c r="D53" s="60"/>
      <c r="E53" s="59"/>
      <c r="F53" s="59"/>
      <c r="G53" s="68"/>
      <c r="H53" s="3">
        <f>G52</f>
        <v>1</v>
      </c>
    </row>
    <row r="54" spans="1:9" x14ac:dyDescent="0.2">
      <c r="A54" s="65" t="s">
        <v>11</v>
      </c>
      <c r="B54" s="66"/>
      <c r="C54" s="68">
        <f>C52</f>
        <v>1</v>
      </c>
      <c r="D54" s="60"/>
      <c r="E54" s="59"/>
      <c r="F54" s="59"/>
      <c r="G54" s="59"/>
      <c r="H54" s="4"/>
    </row>
    <row r="55" spans="1:9" x14ac:dyDescent="0.2">
      <c r="A55" s="67" t="s">
        <v>40</v>
      </c>
      <c r="B55" s="66" t="s">
        <v>1</v>
      </c>
      <c r="C55" s="68">
        <v>1</v>
      </c>
      <c r="D55" s="60"/>
      <c r="E55" s="63">
        <v>1</v>
      </c>
      <c r="F55" s="59">
        <f>E55*(C53+1-1)</f>
        <v>3</v>
      </c>
      <c r="G55" s="59">
        <f>E55*F55</f>
        <v>3</v>
      </c>
      <c r="H55" s="2"/>
      <c r="I55" s="17" t="s">
        <v>55</v>
      </c>
    </row>
    <row r="56" spans="1:9" x14ac:dyDescent="0.2">
      <c r="A56" s="65" t="s">
        <v>12</v>
      </c>
      <c r="B56" s="66"/>
      <c r="C56" s="68">
        <f>C55</f>
        <v>1</v>
      </c>
      <c r="D56" s="60"/>
      <c r="E56" s="59"/>
      <c r="F56" s="59"/>
      <c r="G56" s="68"/>
      <c r="H56" s="2">
        <f>IF( C52&gt;0, G55, 0)</f>
        <v>3</v>
      </c>
    </row>
    <row r="57" spans="1:9" s="14" customFormat="1" ht="25.5" customHeight="1" x14ac:dyDescent="0.2">
      <c r="A57" s="65" t="s">
        <v>13</v>
      </c>
      <c r="B57" s="66"/>
      <c r="C57" s="68">
        <f>C30</f>
        <v>1</v>
      </c>
      <c r="D57" s="60"/>
      <c r="E57" s="59"/>
      <c r="F57" s="59"/>
      <c r="G57" s="59"/>
      <c r="H57" s="3"/>
    </row>
    <row r="58" spans="1:9" s="14" customFormat="1" x14ac:dyDescent="0.2">
      <c r="A58" s="67" t="s">
        <v>41</v>
      </c>
      <c r="B58" s="66" t="s">
        <v>2</v>
      </c>
      <c r="C58" s="68">
        <v>5</v>
      </c>
      <c r="D58" s="60"/>
      <c r="E58" s="63">
        <f>2*FLOOR((LOG(C58+1)/LOG(2)),1) +1</f>
        <v>5</v>
      </c>
      <c r="F58" s="59">
        <f>C53+1</f>
        <v>4</v>
      </c>
      <c r="G58" s="59">
        <f>E58*F58</f>
        <v>20</v>
      </c>
      <c r="H58" s="3"/>
    </row>
    <row r="59" spans="1:9" s="14" customFormat="1" x14ac:dyDescent="0.2">
      <c r="A59" s="67" t="s">
        <v>42</v>
      </c>
      <c r="B59" s="66" t="s">
        <v>2</v>
      </c>
      <c r="C59" s="68">
        <v>5</v>
      </c>
      <c r="D59" s="60"/>
      <c r="E59" s="63">
        <f>2*FLOOR((LOG(C59+1)/LOG(2)),1) +1</f>
        <v>5</v>
      </c>
      <c r="F59" s="59">
        <f>C53+1</f>
        <v>4</v>
      </c>
      <c r="G59" s="59">
        <f t="shared" ref="G59" si="0">E59*F59</f>
        <v>20</v>
      </c>
      <c r="H59" s="3"/>
    </row>
    <row r="60" spans="1:9" s="14" customFormat="1" x14ac:dyDescent="0.2">
      <c r="A60" s="65" t="s">
        <v>14</v>
      </c>
      <c r="B60" s="66"/>
      <c r="C60" s="68">
        <f>IF(C27=C30,0,1)</f>
        <v>1</v>
      </c>
      <c r="D60" s="60"/>
      <c r="E60" s="59"/>
      <c r="F60" s="59"/>
      <c r="G60" s="59"/>
      <c r="H60" s="3"/>
    </row>
    <row r="61" spans="1:9" s="14" customFormat="1" x14ac:dyDescent="0.2">
      <c r="A61" s="65" t="s">
        <v>9</v>
      </c>
      <c r="B61" s="66"/>
      <c r="C61" s="68">
        <f>C27</f>
        <v>3</v>
      </c>
      <c r="D61" s="60"/>
      <c r="E61" s="59"/>
      <c r="F61" s="59"/>
      <c r="G61" s="59"/>
      <c r="H61" s="3"/>
    </row>
    <row r="62" spans="1:9" x14ac:dyDescent="0.2">
      <c r="A62" s="67" t="s">
        <v>43</v>
      </c>
      <c r="B62" s="66" t="s">
        <v>8</v>
      </c>
      <c r="C62" s="68">
        <v>5</v>
      </c>
      <c r="D62" s="60"/>
      <c r="E62" s="63">
        <f>2*FLOOR((LOG(C62+1)/LOG(2)),1) +1</f>
        <v>5</v>
      </c>
      <c r="F62" s="59">
        <f>IF(C60=1,(C53+1)*C61, 0 )</f>
        <v>12</v>
      </c>
      <c r="G62" s="59">
        <f t="shared" ref="G62:G63" si="1">E62*F62</f>
        <v>60</v>
      </c>
      <c r="H62" s="2"/>
    </row>
    <row r="63" spans="1:9" x14ac:dyDescent="0.2">
      <c r="A63" s="67" t="s">
        <v>44</v>
      </c>
      <c r="B63" s="66" t="s">
        <v>2</v>
      </c>
      <c r="C63" s="68">
        <v>5</v>
      </c>
      <c r="D63" s="60"/>
      <c r="E63" s="63">
        <f>2*FLOOR((LOG(C63+1)/LOG(2)),1) +1</f>
        <v>5</v>
      </c>
      <c r="F63" s="59">
        <f>C53+1</f>
        <v>4</v>
      </c>
      <c r="G63" s="59">
        <f t="shared" si="1"/>
        <v>20</v>
      </c>
      <c r="H63" s="3"/>
    </row>
    <row r="64" spans="1:9" s="14" customFormat="1" x14ac:dyDescent="0.2">
      <c r="A64" s="67" t="s">
        <v>45</v>
      </c>
      <c r="B64" s="66"/>
      <c r="C64" s="68"/>
      <c r="D64" s="60"/>
      <c r="E64" s="59"/>
      <c r="F64" s="59"/>
      <c r="G64" s="59"/>
      <c r="H64" s="3">
        <f>IF(C55&gt;0,SUM(G58:G63),0)</f>
        <v>120</v>
      </c>
    </row>
    <row r="65" spans="1:12" s="14" customFormat="1" x14ac:dyDescent="0.2">
      <c r="A65" s="67" t="s">
        <v>15</v>
      </c>
      <c r="B65" s="66"/>
      <c r="C65" s="68"/>
      <c r="D65" s="60"/>
      <c r="E65" s="59"/>
      <c r="F65" s="59"/>
      <c r="G65" s="59"/>
      <c r="H65" s="3"/>
    </row>
    <row r="66" spans="1:12" s="14" customFormat="1" x14ac:dyDescent="0.2">
      <c r="A66" s="67" t="s">
        <v>16</v>
      </c>
      <c r="B66" s="66"/>
      <c r="C66" s="68"/>
      <c r="D66" s="60"/>
      <c r="E66" s="59"/>
      <c r="F66" s="59"/>
      <c r="G66" s="59"/>
      <c r="H66" s="3"/>
    </row>
    <row r="67" spans="1:12" x14ac:dyDescent="0.2">
      <c r="A67" s="65" t="s">
        <v>3</v>
      </c>
      <c r="B67" s="66"/>
      <c r="C67" s="68"/>
      <c r="D67" s="60"/>
      <c r="E67" s="59"/>
      <c r="F67" s="59"/>
      <c r="G67" s="59"/>
      <c r="H67" s="2"/>
    </row>
    <row r="68" spans="1:12" s="11" customFormat="1" x14ac:dyDescent="0.2">
      <c r="A68" s="12"/>
      <c r="D68" s="12"/>
      <c r="F68" s="16" t="s">
        <v>23</v>
      </c>
      <c r="G68" s="16">
        <f>H53+H56+H64</f>
        <v>124</v>
      </c>
      <c r="I68" s="12"/>
      <c r="J68" s="12"/>
      <c r="K68" s="12"/>
      <c r="L68" s="12"/>
    </row>
    <row r="69" spans="1:12" s="11" customFormat="1" x14ac:dyDescent="0.2">
      <c r="A69" s="12"/>
      <c r="D69" s="12"/>
      <c r="F69" s="16"/>
      <c r="G69" s="16"/>
      <c r="I69" s="12"/>
      <c r="J69" s="12"/>
      <c r="K69" s="12"/>
      <c r="L69" s="12"/>
    </row>
    <row r="70" spans="1:12" s="11" customFormat="1" x14ac:dyDescent="0.2">
      <c r="A70" s="15"/>
      <c r="D70" s="12"/>
      <c r="I70" s="12"/>
      <c r="J70" s="12"/>
      <c r="K70" s="12"/>
      <c r="L70" s="12"/>
    </row>
  </sheetData>
  <mergeCells count="2">
    <mergeCell ref="C18:D18"/>
    <mergeCell ref="E18:F18"/>
  </mergeCells>
  <phoneticPr fontId="3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USE-CASE#1(bit-saving case)</vt:lpstr>
      <vt:lpstr>USE-CASE#1(bit-overhead case)</vt:lpstr>
      <vt:lpstr>USE-CASE#2(bit-saving case)</vt:lpstr>
      <vt:lpstr>USE-CASE#2(bit-overhead case)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2014-03-27T03:40:08Z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