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comments2.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8160" yWindow="330" windowWidth="13440" windowHeight="8325"/>
  </bookViews>
  <sheets>
    <sheet name="Basic" sheetId="2" r:id="rId1"/>
    <sheet name="Examples" sheetId="4" r:id="rId2"/>
  </sheets>
  <calcPr calcId="125725"/>
</workbook>
</file>

<file path=xl/calcChain.xml><?xml version="1.0" encoding="utf-8"?>
<calcChain xmlns="http://schemas.openxmlformats.org/spreadsheetml/2006/main">
  <c r="F64" i="4"/>
  <c r="E64"/>
  <c r="D64"/>
  <c r="F63"/>
  <c r="E63"/>
  <c r="D63"/>
  <c r="AC62"/>
  <c r="AB62"/>
  <c r="AA62"/>
  <c r="F62"/>
  <c r="E62"/>
  <c r="D62"/>
  <c r="T52"/>
  <c r="S52"/>
  <c r="F52"/>
  <c r="E52"/>
  <c r="D52"/>
  <c r="AB51"/>
  <c r="AA51"/>
  <c r="T51"/>
  <c r="S51"/>
  <c r="F51"/>
  <c r="E51"/>
  <c r="D51"/>
  <c r="T39"/>
  <c r="S39"/>
  <c r="F39"/>
  <c r="E39"/>
  <c r="D39"/>
  <c r="AC38"/>
  <c r="AB38"/>
  <c r="AA38"/>
  <c r="T38"/>
  <c r="S38"/>
  <c r="F38"/>
  <c r="E38"/>
  <c r="D38"/>
  <c r="T27"/>
  <c r="S27"/>
  <c r="F27"/>
  <c r="E27"/>
  <c r="D27"/>
  <c r="AC26"/>
  <c r="AB26"/>
  <c r="AA26"/>
  <c r="T26"/>
  <c r="S26"/>
  <c r="F26"/>
  <c r="E26"/>
  <c r="D26"/>
  <c r="T13"/>
  <c r="S13"/>
  <c r="F13"/>
  <c r="E13"/>
  <c r="D13"/>
  <c r="AC12"/>
  <c r="AB12"/>
  <c r="AA12"/>
  <c r="T12"/>
  <c r="S12"/>
  <c r="F12"/>
  <c r="E12"/>
  <c r="D12"/>
  <c r="AB5"/>
  <c r="AB4"/>
  <c r="AD62" s="1"/>
  <c r="N12" l="1"/>
  <c r="K26"/>
  <c r="O26"/>
  <c r="M27"/>
  <c r="N38"/>
  <c r="K51"/>
  <c r="O51"/>
  <c r="H52"/>
  <c r="H62"/>
  <c r="O62"/>
  <c r="O67" s="1"/>
  <c r="P26"/>
  <c r="P51"/>
  <c r="O12"/>
  <c r="O38"/>
  <c r="O43" s="1"/>
  <c r="L62"/>
  <c r="P12"/>
  <c r="P38"/>
  <c r="P62"/>
  <c r="P67" s="1"/>
  <c r="P43"/>
  <c r="M12"/>
  <c r="I26"/>
  <c r="AD26"/>
  <c r="P31" s="1"/>
  <c r="M38"/>
  <c r="I51"/>
  <c r="L52"/>
  <c r="K12"/>
  <c r="I12"/>
  <c r="AD12"/>
  <c r="P17" s="1"/>
  <c r="M13"/>
  <c r="N26"/>
  <c r="M26"/>
  <c r="K38"/>
  <c r="I38"/>
  <c r="AD38"/>
  <c r="M39"/>
  <c r="N51"/>
  <c r="M51"/>
  <c r="M64"/>
  <c r="G13"/>
  <c r="K13"/>
  <c r="G27"/>
  <c r="K27"/>
  <c r="G39"/>
  <c r="K39"/>
  <c r="M63"/>
  <c r="K63"/>
  <c r="I63"/>
  <c r="G63"/>
  <c r="N63"/>
  <c r="G64"/>
  <c r="K64"/>
  <c r="G12"/>
  <c r="G17" s="1"/>
  <c r="O17"/>
  <c r="N13"/>
  <c r="N17" s="1"/>
  <c r="I13"/>
  <c r="I17" s="1"/>
  <c r="G26"/>
  <c r="O31"/>
  <c r="N27"/>
  <c r="I27"/>
  <c r="I31" s="1"/>
  <c r="G38"/>
  <c r="N39"/>
  <c r="N43" s="1"/>
  <c r="I39"/>
  <c r="I43" s="1"/>
  <c r="G51"/>
  <c r="O56"/>
  <c r="M52"/>
  <c r="M56" s="1"/>
  <c r="K52"/>
  <c r="I52"/>
  <c r="G52"/>
  <c r="N52"/>
  <c r="M62"/>
  <c r="K62"/>
  <c r="I62"/>
  <c r="G62"/>
  <c r="N62"/>
  <c r="H63"/>
  <c r="L63"/>
  <c r="N64"/>
  <c r="I64"/>
  <c r="H12"/>
  <c r="L12"/>
  <c r="H13"/>
  <c r="L13"/>
  <c r="H26"/>
  <c r="L26"/>
  <c r="H27"/>
  <c r="L27"/>
  <c r="H38"/>
  <c r="L38"/>
  <c r="H39"/>
  <c r="L39"/>
  <c r="H51"/>
  <c r="L51"/>
  <c r="L56" s="1"/>
  <c r="AD51"/>
  <c r="H64"/>
  <c r="L64"/>
  <c r="H56" l="1"/>
  <c r="K67"/>
  <c r="K56"/>
  <c r="N31"/>
  <c r="P56"/>
  <c r="M67"/>
  <c r="I56"/>
  <c r="K43"/>
  <c r="K31"/>
  <c r="K17"/>
  <c r="M31"/>
  <c r="L67"/>
  <c r="L43"/>
  <c r="H43"/>
  <c r="L31"/>
  <c r="H31"/>
  <c r="L17"/>
  <c r="H17"/>
  <c r="G67"/>
  <c r="N56"/>
  <c r="M17"/>
  <c r="M43"/>
  <c r="H67"/>
  <c r="G43"/>
  <c r="N67"/>
  <c r="I67"/>
  <c r="G56"/>
  <c r="G31"/>
</calcChain>
</file>

<file path=xl/comments1.xml><?xml version="1.0" encoding="utf-8"?>
<comments xmlns="http://schemas.openxmlformats.org/spreadsheetml/2006/main">
  <authors>
    <author>cfchen</author>
  </authors>
  <commentList>
    <comment ref="A1" authorId="0">
      <text>
        <r>
          <rPr>
            <b/>
            <sz val="9"/>
            <color indexed="81"/>
            <rFont val="Tahoma"/>
            <family val="2"/>
          </rPr>
          <t>cfchen:</t>
        </r>
        <r>
          <rPr>
            <sz val="9"/>
            <color indexed="81"/>
            <rFont val="Tahoma"/>
            <family val="2"/>
          </rPr>
          <t xml:space="preserve">
Mandates:
The following compleixty metrics should be analyzed at different data granlarities
1. number of operations
2. potentials for parallelism
3. data transfer rate
4. data storage 
Some data granularities would be considered as the case studies first. For example,
A. Small data granularity:
3DV-ATM: one block which could be 4x4, 8x8, and 16x16 (Consider the square block first)
3DV-HTM: one coding unit which could be 8x8, 16x16, 32x32, and 64x64 (Consider the square block first)
B. Large data granularity:
3DV-ATM: picture or slice (picture: one picture; slice: one MB row is one slice)
3DV-HTM: picture or slice or tile (picture: one picture; slice: one LCU row is one slice; tile: four tiles in one picture)
</t>
        </r>
      </text>
    </comment>
    <comment ref="Q10" authorId="0">
      <text>
        <r>
          <rPr>
            <b/>
            <sz val="9"/>
            <color indexed="81"/>
            <rFont val="Tahoma"/>
            <family val="2"/>
          </rPr>
          <t>cfchen:</t>
        </r>
        <r>
          <rPr>
            <sz val="9"/>
            <color indexed="81"/>
            <rFont val="Tahoma"/>
            <family val="2"/>
          </rPr>
          <t xml:space="preserve">
Might use DoNBDV to locate the corresponding block</t>
        </r>
      </text>
    </comment>
  </commentList>
</comments>
</file>

<file path=xl/comments2.xml><?xml version="1.0" encoding="utf-8"?>
<comments xmlns="http://schemas.openxmlformats.org/spreadsheetml/2006/main">
  <authors>
    <author>cfchen</author>
  </authors>
  <commentList>
    <comment ref="O12" authorId="0">
      <text>
        <r>
          <rPr>
            <b/>
            <sz val="9"/>
            <color indexed="81"/>
            <rFont val="Tahoma"/>
            <family val="2"/>
          </rPr>
          <t>cfchen:</t>
        </r>
        <r>
          <rPr>
            <sz val="9"/>
            <color indexed="81"/>
            <rFont val="Tahoma"/>
            <family val="2"/>
          </rPr>
          <t xml:space="preserve">
number of reference pixels should be fetched</t>
        </r>
      </text>
    </comment>
    <comment ref="P12" authorId="0">
      <text>
        <r>
          <rPr>
            <b/>
            <sz val="9"/>
            <color indexed="81"/>
            <rFont val="Tahoma"/>
            <family val="2"/>
          </rPr>
          <t>cfchen:</t>
        </r>
        <r>
          <rPr>
            <sz val="9"/>
            <color indexed="81"/>
            <rFont val="Tahoma"/>
            <family val="2"/>
          </rPr>
          <t xml:space="preserve">
reference pixels and compensted block</t>
        </r>
      </text>
    </comment>
    <comment ref="AC51" authorId="0">
      <text>
        <r>
          <rPr>
            <b/>
            <sz val="9"/>
            <color indexed="81"/>
            <rFont val="Tahoma"/>
            <family val="2"/>
          </rPr>
          <t>cfchen:</t>
        </r>
        <r>
          <rPr>
            <sz val="9"/>
            <color indexed="81"/>
            <rFont val="Tahoma"/>
            <family val="2"/>
          </rPr>
          <t xml:space="preserve">
To be refined to the exact residual data size</t>
        </r>
      </text>
    </comment>
  </commentList>
</comments>
</file>

<file path=xl/sharedStrings.xml><?xml version="1.0" encoding="utf-8"?>
<sst xmlns="http://schemas.openxmlformats.org/spreadsheetml/2006/main" count="320" uniqueCount="117">
  <si>
    <t>Name</t>
    <phoneticPr fontId="2"/>
  </si>
  <si>
    <t>Category</t>
    <phoneticPr fontId="3"/>
  </si>
  <si>
    <t>Subcategory</t>
    <phoneticPr fontId="2"/>
  </si>
  <si>
    <t>New Syntax</t>
    <phoneticPr fontId="2"/>
  </si>
  <si>
    <t>Rec</t>
    <phoneticPr fontId="3"/>
  </si>
  <si>
    <t>param</t>
    <phoneticPr fontId="2"/>
  </si>
  <si>
    <t>motion</t>
    <phoneticPr fontId="3"/>
  </si>
  <si>
    <t>non-motion</t>
    <phoneticPr fontId="2"/>
  </si>
  <si>
    <t>Texture Tool</t>
    <phoneticPr fontId="2"/>
  </si>
  <si>
    <t>IC</t>
    <phoneticPr fontId="3"/>
  </si>
  <si>
    <t>Depth Tool</t>
    <phoneticPr fontId="2"/>
  </si>
  <si>
    <t>QT limit</t>
    <phoneticPr fontId="2"/>
  </si>
  <si>
    <t>Texture merge</t>
    <phoneticPr fontId="2"/>
  </si>
  <si>
    <t>Inter view (IV)</t>
    <phoneticPr fontId="3"/>
  </si>
  <si>
    <t>Inter comp (IC)</t>
    <phoneticPr fontId="3"/>
  </si>
  <si>
    <t>IV+IC</t>
    <phoneticPr fontId="3"/>
  </si>
  <si>
    <t>Ref / Residual</t>
    <phoneticPr fontId="3"/>
  </si>
  <si>
    <t>motion</t>
    <phoneticPr fontId="2"/>
  </si>
  <si>
    <t>Syntax Change</t>
    <phoneticPr fontId="1"/>
  </si>
  <si>
    <t>Quadtree Limitation</t>
  </si>
  <si>
    <t>New MPI</t>
  </si>
  <si>
    <t>Same view</t>
    <phoneticPr fontId="3"/>
  </si>
  <si>
    <t>Different view</t>
    <phoneticPr fontId="3"/>
  </si>
  <si>
    <t>Ver / contribution</t>
    <phoneticPr fontId="2"/>
  </si>
  <si>
    <t>Ref / Residual</t>
    <phoneticPr fontId="2"/>
  </si>
  <si>
    <t>New Contexts</t>
    <phoneticPr fontId="2"/>
  </si>
  <si>
    <t>Tool</t>
    <phoneticPr fontId="1"/>
  </si>
  <si>
    <t>Texture /  Depth</t>
    <phoneticPr fontId="1"/>
  </si>
  <si>
    <t>Mult</t>
    <phoneticPr fontId="5"/>
  </si>
  <si>
    <t>Width</t>
    <phoneticPr fontId="5"/>
  </si>
  <si>
    <t>Height</t>
    <phoneticPr fontId="5"/>
  </si>
  <si>
    <t>Tap</t>
    <phoneticPr fontId="5"/>
  </si>
  <si>
    <t>Align H:</t>
  </si>
  <si>
    <t>Align V:</t>
    <phoneticPr fontId="8" type="noConversion"/>
  </si>
  <si>
    <t>Div</t>
    <phoneticPr fontId="5"/>
  </si>
  <si>
    <t>Bi</t>
    <phoneticPr fontId="5"/>
  </si>
  <si>
    <t>Step</t>
    <phoneticPr fontId="5"/>
  </si>
  <si>
    <t>.</t>
    <phoneticPr fontId="5"/>
  </si>
  <si>
    <t>Name</t>
    <phoneticPr fontId="5"/>
  </si>
  <si>
    <t>Others</t>
    <phoneticPr fontId="5"/>
  </si>
  <si>
    <t>Shift</t>
    <phoneticPr fontId="5"/>
  </si>
  <si>
    <t>MC8x8</t>
    <phoneticPr fontId="5"/>
  </si>
  <si>
    <t>MC4x8</t>
    <phoneticPr fontId="5"/>
  </si>
  <si>
    <t>Residual8x8</t>
    <phoneticPr fontId="5"/>
  </si>
  <si>
    <t>Parameters</t>
    <phoneticPr fontId="5"/>
  </si>
  <si>
    <t>1st MC8x4</t>
    <phoneticPr fontId="5"/>
  </si>
  <si>
    <t>2nd MC8x4</t>
    <phoneticPr fontId="5"/>
  </si>
  <si>
    <t>1st MC4x8</t>
    <phoneticPr fontId="5"/>
  </si>
  <si>
    <t>2nd MC4x8</t>
    <phoneticPr fontId="5"/>
  </si>
  <si>
    <t>1st MC8x8</t>
    <phoneticPr fontId="5"/>
  </si>
  <si>
    <t>2nd MC8x8</t>
    <phoneticPr fontId="5"/>
  </si>
  <si>
    <t>1st Residual8x8</t>
    <phoneticPr fontId="5"/>
  </si>
  <si>
    <t>2nd Residual8x8</t>
    <phoneticPr fontId="5"/>
  </si>
  <si>
    <t>Example1</t>
    <phoneticPr fontId="5"/>
  </si>
  <si>
    <t>Example2</t>
    <phoneticPr fontId="5"/>
  </si>
  <si>
    <t>Example3</t>
    <phoneticPr fontId="5"/>
  </si>
  <si>
    <t>Example4</t>
    <phoneticPr fontId="5"/>
  </si>
  <si>
    <t>bit</t>
    <phoneticPr fontId="5"/>
  </si>
  <si>
    <t>Pic size</t>
    <phoneticPr fontId="5"/>
  </si>
  <si>
    <t>line size</t>
    <phoneticPr fontId="5"/>
  </si>
  <si>
    <t>LCU size</t>
    <phoneticPr fontId="5"/>
  </si>
  <si>
    <t>bytes</t>
    <phoneticPr fontId="5"/>
  </si>
  <si>
    <t>size</t>
    <phoneticPr fontId="5"/>
  </si>
  <si>
    <t>SAO</t>
    <phoneticPr fontId="5"/>
  </si>
  <si>
    <t>SAO filter</t>
    <phoneticPr fontId="5"/>
  </si>
  <si>
    <t>Example5</t>
    <phoneticPr fontId="5"/>
  </si>
  <si>
    <t>Data Granularity</t>
    <phoneticPr fontId="2"/>
  </si>
  <si>
    <t>Number of Operation</t>
    <phoneticPr fontId="5"/>
  </si>
  <si>
    <t>Data Transfer Rate</t>
    <phoneticPr fontId="5"/>
  </si>
  <si>
    <t>Data Storage</t>
    <phoneticPr fontId="5"/>
  </si>
  <si>
    <t>SAO clustering</t>
    <phoneticPr fontId="5"/>
  </si>
  <si>
    <t>Logical</t>
  </si>
  <si>
    <t>Logical</t>
    <phoneticPr fontId="5"/>
  </si>
  <si>
    <t>Table</t>
  </si>
  <si>
    <t>Table</t>
    <phoneticPr fontId="5"/>
  </si>
  <si>
    <t>Mult</t>
  </si>
  <si>
    <t>Shift</t>
  </si>
  <si>
    <t>Div</t>
  </si>
  <si>
    <t>Others</t>
  </si>
  <si>
    <t>Add</t>
    <phoneticPr fontId="5"/>
  </si>
  <si>
    <t>m_pClipTable[pDec[x] + m_iOffsetEo[edgeType]]</t>
  </si>
  <si>
    <t>edgeType =  signRight + signLeft + 2</t>
  </si>
  <si>
    <t>signRight =  xSign(pDec[x] - pDec[x+1]), xSign (x) =  ((x &gt;&gt; 31) | ((int)( (((unsigned int) -x)) &gt;&gt; 31)))</t>
    <phoneticPr fontId="5"/>
  </si>
  <si>
    <t>per pixel</t>
    <phoneticPr fontId="5"/>
  </si>
  <si>
    <t>MC8x4</t>
    <phoneticPr fontId="5"/>
  </si>
  <si>
    <t>V</t>
    <phoneticPr fontId="1"/>
  </si>
  <si>
    <t>V</t>
    <phoneticPr fontId="1"/>
  </si>
  <si>
    <t>V</t>
    <phoneticPr fontId="1"/>
  </si>
  <si>
    <t>V</t>
    <phoneticPr fontId="1"/>
  </si>
  <si>
    <t>V</t>
    <phoneticPr fontId="1"/>
  </si>
  <si>
    <t>Same view and comp</t>
    <phoneticPr fontId="1"/>
  </si>
  <si>
    <t>bytes/process</t>
    <phoneticPr fontId="12" type="noConversion"/>
  </si>
  <si>
    <t>bytes/block</t>
    <phoneticPr fontId="5"/>
  </si>
  <si>
    <t>bytes/block</t>
    <phoneticPr fontId="5"/>
  </si>
  <si>
    <t>Depth</t>
    <phoneticPr fontId="1"/>
  </si>
  <si>
    <t>syntax</t>
    <phoneticPr fontId="3"/>
  </si>
  <si>
    <t>non-syntax</t>
    <phoneticPr fontId="2"/>
  </si>
  <si>
    <t>Texture</t>
    <phoneticPr fontId="1"/>
  </si>
  <si>
    <t>Add / Sub / Clip / Max / Min</t>
    <phoneticPr fontId="5"/>
  </si>
  <si>
    <t>View Synthesis Prediction (VSP)</t>
    <phoneticPr fontId="2"/>
  </si>
  <si>
    <t>Advance Residual Prediction (ARP)</t>
    <phoneticPr fontId="1"/>
  </si>
  <si>
    <t>DMM/SDC</t>
    <phoneticPr fontId="1"/>
  </si>
  <si>
    <t>V</t>
    <phoneticPr fontId="1"/>
  </si>
  <si>
    <t>Illumination Compensation (IC)</t>
    <phoneticPr fontId="2"/>
  </si>
  <si>
    <t>HTM8</t>
    <phoneticPr fontId="2"/>
  </si>
  <si>
    <t>Depth refinement</t>
    <phoneticPr fontId="1"/>
  </si>
  <si>
    <t>Ref</t>
    <phoneticPr fontId="3"/>
  </si>
  <si>
    <t>Ref</t>
    <phoneticPr fontId="2"/>
  </si>
  <si>
    <t>Smallest block</t>
    <phoneticPr fontId="2"/>
  </si>
  <si>
    <t>8x8 (CU)</t>
    <phoneticPr fontId="1"/>
  </si>
  <si>
    <t>8x4/4x8</t>
    <phoneticPr fontId="1"/>
  </si>
  <si>
    <t>8x8 (2Nx2N PU)</t>
    <phoneticPr fontId="1"/>
  </si>
  <si>
    <t>Potential for Parallelism 
(Syntax access)</t>
    <phoneticPr fontId="1"/>
  </si>
  <si>
    <t>Potential for Parallelism
(Pixel access)</t>
    <phoneticPr fontId="2"/>
  </si>
  <si>
    <t>CU</t>
    <phoneticPr fontId="1"/>
  </si>
  <si>
    <t>8x4/4x8 PU</t>
    <phoneticPr fontId="1"/>
  </si>
  <si>
    <t>4x4 PU</t>
    <phoneticPr fontId="1"/>
  </si>
</sst>
</file>

<file path=xl/styles.xml><?xml version="1.0" encoding="utf-8"?>
<styleSheet xmlns="http://schemas.openxmlformats.org/spreadsheetml/2006/main">
  <fonts count="15">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b/>
      <sz val="11"/>
      <color theme="1"/>
      <name val="ＭＳ Ｐゴシック"/>
      <family val="3"/>
      <charset val="128"/>
      <scheme val="minor"/>
    </font>
    <font>
      <sz val="6"/>
      <name val="ＭＳ Ｐゴシック"/>
      <family val="3"/>
      <charset val="128"/>
      <scheme val="minor"/>
    </font>
    <font>
      <sz val="11"/>
      <color rgb="FF1F497D"/>
      <name val="Calibri"/>
      <family val="2"/>
    </font>
    <font>
      <sz val="10"/>
      <name val="Arial"/>
      <family val="2"/>
    </font>
    <font>
      <sz val="8"/>
      <name val="돋움"/>
      <family val="3"/>
      <charset val="129"/>
    </font>
    <font>
      <b/>
      <sz val="11"/>
      <name val="ＭＳ Ｐゴシック"/>
      <family val="3"/>
      <charset val="128"/>
      <scheme val="minor"/>
    </font>
    <font>
      <sz val="9"/>
      <color indexed="81"/>
      <name val="Tahoma"/>
      <family val="2"/>
    </font>
    <font>
      <b/>
      <sz val="9"/>
      <color indexed="81"/>
      <name val="Tahoma"/>
      <family val="2"/>
    </font>
    <font>
      <sz val="9"/>
      <name val="ＭＳ Ｐゴシック"/>
      <family val="3"/>
      <charset val="136"/>
      <scheme val="minor"/>
    </font>
    <font>
      <strike/>
      <sz val="11"/>
      <color theme="1"/>
      <name val="ＭＳ Ｐゴシック"/>
      <family val="3"/>
      <charset val="128"/>
      <scheme val="minor"/>
    </font>
    <font>
      <sz val="12"/>
      <color theme="1"/>
      <name val="ＭＳ Ｐゴシック"/>
      <family val="2"/>
      <scheme val="minor"/>
    </font>
  </fonts>
  <fills count="9">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rgb="FF92D050"/>
        <bgColor indexed="64"/>
      </patternFill>
    </fill>
    <fill>
      <patternFill patternType="solid">
        <fgColor theme="0"/>
        <bgColor indexed="64"/>
      </patternFill>
    </fill>
    <fill>
      <patternFill patternType="solid">
        <fgColor theme="8" tint="0.399975585192419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top/>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3">
    <xf numFmtId="0" fontId="0" fillId="0" borderId="0">
      <alignment vertical="center"/>
    </xf>
    <xf numFmtId="0" fontId="7" fillId="0" borderId="0"/>
    <xf numFmtId="0" fontId="14" fillId="0" borderId="0"/>
  </cellStyleXfs>
  <cellXfs count="156">
    <xf numFmtId="0" fontId="0" fillId="0" borderId="0" xfId="0">
      <alignment vertical="center"/>
    </xf>
    <xf numFmtId="0" fontId="0" fillId="0" borderId="1" xfId="0" applyBorder="1">
      <alignment vertical="center"/>
    </xf>
    <xf numFmtId="0" fontId="0" fillId="0" borderId="0" xfId="0" applyBorder="1" applyAlignment="1">
      <alignment vertical="center" wrapText="1"/>
    </xf>
    <xf numFmtId="0" fontId="0" fillId="0" borderId="0" xfId="0" applyBorder="1">
      <alignment vertical="center"/>
    </xf>
    <xf numFmtId="0" fontId="0" fillId="0" borderId="2" xfId="0" applyBorder="1">
      <alignment vertical="center"/>
    </xf>
    <xf numFmtId="0" fontId="0" fillId="0" borderId="5" xfId="0" applyBorder="1">
      <alignment vertical="center"/>
    </xf>
    <xf numFmtId="0" fontId="0" fillId="0" borderId="6" xfId="0" applyBorder="1" applyAlignment="1">
      <alignment vertical="center" wrapText="1"/>
    </xf>
    <xf numFmtId="0" fontId="0" fillId="0" borderId="1" xfId="0" applyFill="1" applyBorder="1">
      <alignment vertical="center"/>
    </xf>
    <xf numFmtId="0" fontId="0" fillId="0" borderId="0" xfId="0" applyFill="1" applyBorder="1">
      <alignment vertical="center"/>
    </xf>
    <xf numFmtId="0" fontId="0" fillId="0" borderId="2" xfId="0" applyFill="1" applyBorder="1">
      <alignment vertical="center"/>
    </xf>
    <xf numFmtId="0" fontId="0" fillId="2" borderId="7" xfId="0" applyFill="1" applyBorder="1">
      <alignment vertical="center"/>
    </xf>
    <xf numFmtId="0" fontId="0" fillId="3" borderId="7" xfId="0" applyFill="1" applyBorder="1">
      <alignment vertical="center"/>
    </xf>
    <xf numFmtId="0" fontId="0" fillId="4" borderId="7" xfId="0" applyFill="1" applyBorder="1">
      <alignment vertical="center"/>
    </xf>
    <xf numFmtId="0" fontId="4" fillId="5" borderId="7" xfId="0" applyFont="1" applyFill="1" applyBorder="1" applyAlignment="1">
      <alignment horizontal="center" vertical="center"/>
    </xf>
    <xf numFmtId="0" fontId="0" fillId="0" borderId="8" xfId="0" applyBorder="1">
      <alignment vertical="center"/>
    </xf>
    <xf numFmtId="0" fontId="0" fillId="0" borderId="10" xfId="0" applyFill="1" applyBorder="1" applyAlignment="1">
      <alignment vertical="center" wrapText="1"/>
    </xf>
    <xf numFmtId="0" fontId="0" fillId="0" borderId="11" xfId="0" applyBorder="1" applyAlignment="1">
      <alignment vertical="center" wrapText="1"/>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0" xfId="0" applyFill="1" applyBorder="1" applyAlignment="1">
      <alignment vertical="center" wrapText="1"/>
    </xf>
    <xf numFmtId="0" fontId="0" fillId="0" borderId="12" xfId="0" applyBorder="1" applyAlignment="1">
      <alignment vertical="center" wrapText="1"/>
    </xf>
    <xf numFmtId="0" fontId="0" fillId="0" borderId="12" xfId="0" applyFill="1" applyBorder="1" applyAlignment="1">
      <alignment vertical="center" wrapText="1"/>
    </xf>
    <xf numFmtId="0" fontId="0" fillId="0" borderId="28" xfId="0" applyBorder="1">
      <alignment vertical="center"/>
    </xf>
    <xf numFmtId="0" fontId="0" fillId="0" borderId="29" xfId="0" applyBorder="1" applyAlignment="1">
      <alignment vertical="center" wrapText="1"/>
    </xf>
    <xf numFmtId="0" fontId="0" fillId="0" borderId="21" xfId="0" applyBorder="1" applyAlignment="1">
      <alignment vertical="center" wrapText="1"/>
    </xf>
    <xf numFmtId="0" fontId="0" fillId="0" borderId="28" xfId="0" applyFill="1" applyBorder="1">
      <alignment vertical="center"/>
    </xf>
    <xf numFmtId="0" fontId="0" fillId="0" borderId="9" xfId="0" applyFill="1" applyBorder="1">
      <alignment vertical="center"/>
    </xf>
    <xf numFmtId="0" fontId="0" fillId="0" borderId="31" xfId="0" applyFill="1" applyBorder="1" applyAlignment="1">
      <alignment vertical="center" wrapText="1"/>
    </xf>
    <xf numFmtId="0" fontId="0" fillId="0" borderId="28" xfId="0" applyBorder="1" applyAlignment="1">
      <alignment vertical="center" wrapText="1"/>
    </xf>
    <xf numFmtId="0" fontId="0" fillId="0" borderId="33" xfId="0" applyFill="1" applyBorder="1" applyAlignment="1">
      <alignment vertical="center" wrapText="1"/>
    </xf>
    <xf numFmtId="0" fontId="4" fillId="0" borderId="33" xfId="0" applyFont="1" applyBorder="1" applyAlignment="1">
      <alignment vertical="center" wrapText="1"/>
    </xf>
    <xf numFmtId="0" fontId="0" fillId="0" borderId="35" xfId="0" applyFont="1" applyBorder="1">
      <alignment vertical="center"/>
    </xf>
    <xf numFmtId="0" fontId="0" fillId="0" borderId="32" xfId="0" applyFont="1" applyBorder="1">
      <alignment vertical="center"/>
    </xf>
    <xf numFmtId="0" fontId="0" fillId="0" borderId="24" xfId="0" applyBorder="1" applyAlignment="1">
      <alignment vertical="center" wrapText="1"/>
    </xf>
    <xf numFmtId="0" fontId="0" fillId="0" borderId="34" xfId="0" applyBorder="1">
      <alignment vertical="center"/>
    </xf>
    <xf numFmtId="0" fontId="0" fillId="0" borderId="32" xfId="0" applyBorder="1" applyAlignment="1">
      <alignment vertical="center" wrapText="1"/>
    </xf>
    <xf numFmtId="0" fontId="0" fillId="0" borderId="41" xfId="0" applyFill="1" applyBorder="1" applyAlignment="1">
      <alignment vertical="center" wrapText="1"/>
    </xf>
    <xf numFmtId="0" fontId="4" fillId="0" borderId="41" xfId="0" applyFont="1" applyBorder="1" applyAlignment="1">
      <alignment vertical="center" wrapText="1"/>
    </xf>
    <xf numFmtId="0" fontId="0" fillId="0" borderId="29" xfId="0" applyFill="1" applyBorder="1" applyAlignment="1">
      <alignment vertical="center" wrapText="1"/>
    </xf>
    <xf numFmtId="0" fontId="0" fillId="0" borderId="28" xfId="0" applyFill="1" applyBorder="1" applyAlignment="1">
      <alignment vertical="center" wrapText="1"/>
    </xf>
    <xf numFmtId="0" fontId="0" fillId="0" borderId="14" xfId="0" applyBorder="1" applyAlignment="1">
      <alignment vertical="center" wrapText="1"/>
    </xf>
    <xf numFmtId="0" fontId="6" fillId="0" borderId="0" xfId="0" applyFont="1">
      <alignment vertical="center"/>
    </xf>
    <xf numFmtId="0" fontId="0" fillId="0" borderId="38" xfId="0" applyBorder="1">
      <alignment vertical="center"/>
    </xf>
    <xf numFmtId="0" fontId="0" fillId="2" borderId="38" xfId="0" applyFill="1" applyBorder="1">
      <alignment vertical="center"/>
    </xf>
    <xf numFmtId="0" fontId="0" fillId="2" borderId="0" xfId="0" applyFill="1">
      <alignment vertical="center"/>
    </xf>
    <xf numFmtId="0" fontId="7" fillId="4" borderId="38" xfId="1" applyFill="1" applyBorder="1"/>
    <xf numFmtId="0" fontId="0" fillId="7" borderId="38" xfId="0" applyFill="1" applyBorder="1">
      <alignment vertical="center"/>
    </xf>
    <xf numFmtId="0" fontId="0" fillId="7" borderId="37" xfId="0" applyFill="1" applyBorder="1">
      <alignment vertical="center"/>
    </xf>
    <xf numFmtId="0" fontId="0" fillId="7" borderId="36" xfId="0" applyFill="1" applyBorder="1">
      <alignment vertical="center"/>
    </xf>
    <xf numFmtId="0" fontId="4" fillId="5" borderId="21" xfId="0" applyFont="1" applyFill="1" applyBorder="1">
      <alignment vertical="center"/>
    </xf>
    <xf numFmtId="0" fontId="4" fillId="5" borderId="14" xfId="0" applyFont="1" applyFill="1" applyBorder="1">
      <alignment vertical="center"/>
    </xf>
    <xf numFmtId="0" fontId="0" fillId="0" borderId="37" xfId="0" applyBorder="1">
      <alignment vertical="center"/>
    </xf>
    <xf numFmtId="0" fontId="0" fillId="0" borderId="36" xfId="0" applyBorder="1">
      <alignment vertical="center"/>
    </xf>
    <xf numFmtId="0" fontId="0" fillId="2" borderId="14" xfId="0" applyFill="1" applyBorder="1">
      <alignment vertical="center"/>
    </xf>
    <xf numFmtId="0" fontId="7" fillId="4" borderId="38" xfId="1" applyFill="1" applyBorder="1" applyAlignment="1"/>
    <xf numFmtId="0" fontId="0" fillId="4" borderId="0" xfId="0" applyFill="1">
      <alignment vertical="center"/>
    </xf>
    <xf numFmtId="0" fontId="0" fillId="3" borderId="0" xfId="0" applyFill="1">
      <alignment vertical="center"/>
    </xf>
    <xf numFmtId="0" fontId="0" fillId="0" borderId="42" xfId="0" applyBorder="1">
      <alignment vertical="center"/>
    </xf>
    <xf numFmtId="0" fontId="0" fillId="0" borderId="43" xfId="0" applyBorder="1">
      <alignment vertical="center"/>
    </xf>
    <xf numFmtId="0" fontId="0" fillId="7" borderId="42" xfId="0" applyFill="1" applyBorder="1">
      <alignment vertical="center"/>
    </xf>
    <xf numFmtId="0" fontId="0" fillId="0" borderId="29" xfId="0" applyBorder="1">
      <alignment vertical="center"/>
    </xf>
    <xf numFmtId="0" fontId="0" fillId="0" borderId="30" xfId="0" applyBorder="1">
      <alignment vertical="center"/>
    </xf>
    <xf numFmtId="0" fontId="0" fillId="2" borderId="21" xfId="0" applyFill="1" applyBorder="1">
      <alignment vertical="center"/>
    </xf>
    <xf numFmtId="0" fontId="0" fillId="2" borderId="14" xfId="0" applyFont="1" applyFill="1" applyBorder="1">
      <alignment vertical="center"/>
    </xf>
    <xf numFmtId="0" fontId="0" fillId="2" borderId="22" xfId="0" applyFont="1" applyFill="1" applyBorder="1">
      <alignment vertical="center"/>
    </xf>
    <xf numFmtId="0" fontId="4" fillId="0" borderId="0" xfId="0" applyFont="1" applyFill="1" applyBorder="1">
      <alignment vertical="center"/>
    </xf>
    <xf numFmtId="0" fontId="0" fillId="3" borderId="38" xfId="0" applyFill="1" applyBorder="1">
      <alignment vertical="center"/>
    </xf>
    <xf numFmtId="0" fontId="0" fillId="8" borderId="0" xfId="0" applyFill="1">
      <alignment vertical="center"/>
    </xf>
    <xf numFmtId="0" fontId="4" fillId="5" borderId="37" xfId="0" applyFont="1" applyFill="1" applyBorder="1">
      <alignment vertical="center"/>
    </xf>
    <xf numFmtId="0" fontId="4" fillId="5" borderId="42" xfId="0" applyFont="1" applyFill="1" applyBorder="1">
      <alignment vertical="center"/>
    </xf>
    <xf numFmtId="0" fontId="9" fillId="5" borderId="22" xfId="1" applyFont="1" applyFill="1" applyBorder="1"/>
    <xf numFmtId="0" fontId="9" fillId="5" borderId="14" xfId="1" applyFont="1" applyFill="1" applyBorder="1"/>
    <xf numFmtId="0" fontId="0" fillId="0" borderId="37" xfId="0" applyFont="1" applyBorder="1">
      <alignment vertical="center"/>
    </xf>
    <xf numFmtId="0" fontId="0" fillId="0" borderId="38" xfId="0" applyFont="1" applyBorder="1">
      <alignment vertical="center"/>
    </xf>
    <xf numFmtId="0" fontId="0" fillId="0" borderId="36" xfId="0" applyFont="1" applyBorder="1">
      <alignment vertical="center"/>
    </xf>
    <xf numFmtId="0" fontId="0" fillId="0" borderId="38" xfId="0" applyFill="1" applyBorder="1">
      <alignment vertical="center"/>
    </xf>
    <xf numFmtId="0" fontId="0" fillId="2" borderId="22" xfId="0" applyFill="1" applyBorder="1">
      <alignment vertical="center"/>
    </xf>
    <xf numFmtId="0" fontId="0" fillId="0" borderId="0" xfId="0" applyBorder="1" applyAlignment="1">
      <alignment horizontal="left" vertical="center" wrapText="1" indent="1"/>
    </xf>
    <xf numFmtId="0" fontId="0" fillId="6" borderId="4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49" xfId="0" applyFill="1" applyBorder="1" applyAlignment="1">
      <alignment horizontal="center" vertical="center" wrapText="1"/>
    </xf>
    <xf numFmtId="0" fontId="0" fillId="6" borderId="44" xfId="0" applyFill="1" applyBorder="1" applyAlignment="1">
      <alignment horizontal="center" vertical="center" wrapText="1"/>
    </xf>
    <xf numFmtId="0" fontId="0" fillId="6" borderId="45" xfId="0" applyFill="1" applyBorder="1" applyAlignment="1">
      <alignment horizontal="center" vertical="center" wrapText="1"/>
    </xf>
    <xf numFmtId="0" fontId="0" fillId="6" borderId="7" xfId="0" applyFill="1" applyBorder="1" applyAlignment="1">
      <alignment horizontal="center" vertical="center" wrapText="1"/>
    </xf>
    <xf numFmtId="0" fontId="0" fillId="6" borderId="4" xfId="0" applyFill="1" applyBorder="1" applyAlignment="1">
      <alignment horizontal="center" vertical="center" wrapText="1"/>
    </xf>
    <xf numFmtId="0" fontId="0" fillId="0" borderId="0" xfId="0" applyBorder="1" applyAlignment="1">
      <alignment horizontal="center" vertical="center" wrapText="1"/>
    </xf>
    <xf numFmtId="0" fontId="0" fillId="0" borderId="7" xfId="0" applyFill="1" applyBorder="1" applyAlignment="1">
      <alignment horizontal="center" vertical="center" wrapText="1"/>
    </xf>
    <xf numFmtId="0" fontId="0" fillId="6" borderId="46" xfId="0" applyFill="1" applyBorder="1" applyAlignment="1">
      <alignment horizontal="center" vertical="center" wrapText="1"/>
    </xf>
    <xf numFmtId="0" fontId="0" fillId="6" borderId="47"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50" xfId="0" applyFill="1" applyBorder="1" applyAlignment="1">
      <alignment horizontal="center" vertical="center" wrapText="1"/>
    </xf>
    <xf numFmtId="0" fontId="0" fillId="0" borderId="41" xfId="0" applyBorder="1" applyAlignment="1">
      <alignment horizontal="center" vertical="center" wrapText="1"/>
    </xf>
    <xf numFmtId="0" fontId="0" fillId="0" borderId="49" xfId="0" applyBorder="1" applyAlignment="1">
      <alignment horizontal="center" vertical="center" wrapText="1"/>
    </xf>
    <xf numFmtId="0" fontId="0" fillId="0" borderId="34" xfId="0" applyBorder="1" applyAlignment="1">
      <alignment horizontal="center" vertical="center" wrapText="1"/>
    </xf>
    <xf numFmtId="0" fontId="0" fillId="0" borderId="32" xfId="0" applyBorder="1" applyAlignment="1">
      <alignment horizontal="center" vertical="center" wrapText="1"/>
    </xf>
    <xf numFmtId="0" fontId="0" fillId="0" borderId="35" xfId="0" applyBorder="1" applyAlignment="1">
      <alignment horizontal="center" vertical="center" wrapText="1"/>
    </xf>
    <xf numFmtId="0" fontId="0" fillId="0" borderId="34" xfId="0" applyFill="1" applyBorder="1" applyAlignment="1">
      <alignment horizontal="center" vertical="center" wrapText="1"/>
    </xf>
    <xf numFmtId="0" fontId="0" fillId="0" borderId="44" xfId="0" applyFill="1" applyBorder="1" applyAlignment="1">
      <alignment horizontal="center" vertical="center" wrapText="1"/>
    </xf>
    <xf numFmtId="0" fontId="0" fillId="0" borderId="4"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 xfId="0" applyFill="1"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0" fillId="0" borderId="50" xfId="0" applyBorder="1" applyAlignment="1">
      <alignment horizontal="center" vertical="center" wrapText="1"/>
    </xf>
    <xf numFmtId="0" fontId="0" fillId="0" borderId="48" xfId="0" applyBorder="1" applyAlignment="1">
      <alignment horizontal="center" vertical="center" wrapText="1"/>
    </xf>
    <xf numFmtId="0" fontId="0" fillId="0" borderId="48" xfId="0" applyFill="1" applyBorder="1" applyAlignment="1">
      <alignment horizontal="center" vertical="center" wrapText="1"/>
    </xf>
    <xf numFmtId="0" fontId="0" fillId="0" borderId="47" xfId="0" applyFill="1" applyBorder="1" applyAlignment="1">
      <alignment horizontal="center" vertical="center" wrapText="1"/>
    </xf>
    <xf numFmtId="0" fontId="0" fillId="0" borderId="51" xfId="0" applyBorder="1" applyAlignment="1">
      <alignment horizontal="center" vertical="center" wrapText="1"/>
    </xf>
    <xf numFmtId="0" fontId="0" fillId="0" borderId="47" xfId="0" applyBorder="1" applyAlignment="1">
      <alignment horizontal="center" vertical="center" wrapText="1"/>
    </xf>
    <xf numFmtId="0" fontId="0" fillId="0" borderId="0" xfId="0" applyAlignment="1">
      <alignment vertical="center" wrapText="1"/>
    </xf>
    <xf numFmtId="0" fontId="0" fillId="0" borderId="12" xfId="0" applyFont="1" applyFill="1" applyBorder="1" applyAlignment="1">
      <alignment horizontal="center" vertical="center" wrapText="1"/>
    </xf>
    <xf numFmtId="0" fontId="0" fillId="0" borderId="26" xfId="0"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8" xfId="0" applyFont="1" applyFill="1" applyBorder="1" applyAlignment="1">
      <alignment horizontal="center" vertical="center" wrapText="1"/>
    </xf>
    <xf numFmtId="0" fontId="0" fillId="0" borderId="25" xfId="0" applyFill="1" applyBorder="1" applyAlignment="1">
      <alignment horizontal="center" vertical="center" wrapText="1"/>
    </xf>
    <xf numFmtId="0" fontId="0" fillId="0" borderId="27" xfId="0" applyFont="1" applyFill="1" applyBorder="1" applyAlignment="1">
      <alignment horizontal="center" vertical="center" wrapText="1"/>
    </xf>
    <xf numFmtId="0" fontId="0" fillId="0" borderId="26"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4" borderId="7" xfId="0" applyFont="1" applyFill="1" applyBorder="1" applyAlignment="1">
      <alignment horizontal="center" vertical="center" wrapText="1"/>
    </xf>
    <xf numFmtId="0" fontId="0" fillId="5" borderId="19" xfId="0" applyFont="1" applyFill="1" applyBorder="1" applyAlignment="1">
      <alignment horizontal="center" vertical="center" wrapText="1"/>
    </xf>
    <xf numFmtId="0" fontId="13" fillId="0" borderId="44" xfId="0" applyFont="1" applyFill="1" applyBorder="1" applyAlignment="1">
      <alignment horizontal="center" vertical="center" wrapText="1"/>
    </xf>
    <xf numFmtId="0" fontId="0" fillId="0" borderId="45" xfId="0" applyFont="1" applyFill="1" applyBorder="1" applyAlignment="1">
      <alignment horizontal="center" vertical="center" wrapText="1"/>
    </xf>
    <xf numFmtId="0" fontId="0" fillId="0" borderId="5" xfId="0" applyFill="1" applyBorder="1">
      <alignment vertical="center"/>
    </xf>
    <xf numFmtId="0" fontId="0" fillId="0" borderId="26" xfId="0" applyBorder="1">
      <alignment vertical="center"/>
    </xf>
    <xf numFmtId="0" fontId="4" fillId="0" borderId="36"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22" xfId="0" applyFont="1" applyBorder="1" applyAlignment="1">
      <alignment horizontal="center" vertical="center" wrapText="1"/>
    </xf>
    <xf numFmtId="0" fontId="0" fillId="0" borderId="31" xfId="0" applyBorder="1" applyAlignment="1">
      <alignment horizontal="center" vertical="center" wrapText="1"/>
    </xf>
    <xf numFmtId="0" fontId="0" fillId="0" borderId="40" xfId="0" applyBorder="1" applyAlignment="1">
      <alignment horizontal="center" vertical="center" wrapText="1"/>
    </xf>
    <xf numFmtId="0" fontId="0" fillId="0" borderId="35" xfId="0" applyBorder="1" applyAlignment="1">
      <alignment horizontal="center" vertical="center" wrapText="1"/>
    </xf>
    <xf numFmtId="0" fontId="0" fillId="0" borderId="49" xfId="0" applyBorder="1" applyAlignment="1">
      <alignment horizontal="center" vertical="center" wrapText="1"/>
    </xf>
    <xf numFmtId="0" fontId="0" fillId="0" borderId="52" xfId="0" applyBorder="1" applyAlignment="1">
      <alignment horizontal="center" vertical="center" wrapText="1"/>
    </xf>
    <xf numFmtId="0" fontId="0" fillId="4" borderId="4" xfId="0" applyFont="1" applyFill="1" applyBorder="1" applyAlignment="1">
      <alignment horizontal="center" vertical="center" wrapText="1"/>
    </xf>
    <xf numFmtId="0" fontId="0" fillId="4" borderId="3" xfId="0" applyFont="1" applyFill="1" applyBorder="1" applyAlignment="1">
      <alignment horizontal="center" vertical="center" wrapText="1"/>
    </xf>
    <xf numFmtId="0" fontId="0" fillId="3" borderId="4" xfId="0" applyFont="1" applyFill="1" applyBorder="1" applyAlignment="1">
      <alignment horizontal="center" vertical="center" wrapText="1"/>
    </xf>
    <xf numFmtId="0" fontId="0" fillId="3" borderId="3" xfId="0" applyFont="1" applyFill="1" applyBorder="1" applyAlignment="1">
      <alignment horizontal="center" vertical="center" wrapText="1"/>
    </xf>
    <xf numFmtId="0" fontId="0" fillId="2" borderId="23" xfId="0" applyFont="1" applyFill="1" applyBorder="1" applyAlignment="1">
      <alignment horizontal="center" vertical="center" wrapText="1"/>
    </xf>
    <xf numFmtId="0" fontId="0" fillId="2" borderId="3" xfId="0" applyFont="1" applyFill="1" applyBorder="1" applyAlignment="1">
      <alignment horizontal="center" vertical="center" wrapText="1"/>
    </xf>
    <xf numFmtId="0" fontId="4" fillId="0" borderId="39" xfId="0" applyFont="1" applyBorder="1" applyAlignment="1">
      <alignment vertical="center" wrapText="1"/>
    </xf>
    <xf numFmtId="0" fontId="4" fillId="0" borderId="10" xfId="0" applyFont="1" applyBorder="1" applyAlignment="1">
      <alignment vertical="center" wrapText="1"/>
    </xf>
    <xf numFmtId="0" fontId="0" fillId="0" borderId="10" xfId="0" applyBorder="1" applyAlignment="1">
      <alignment vertical="center" wrapText="1"/>
    </xf>
    <xf numFmtId="0" fontId="0" fillId="0" borderId="33" xfId="0" applyBorder="1" applyAlignment="1">
      <alignment vertical="center" wrapText="1"/>
    </xf>
    <xf numFmtId="0" fontId="4" fillId="0" borderId="37" xfId="0" applyFont="1" applyBorder="1" applyAlignment="1">
      <alignment vertical="center"/>
    </xf>
    <xf numFmtId="0" fontId="0" fillId="0" borderId="38" xfId="0" applyBorder="1" applyAlignment="1">
      <alignment vertical="center"/>
    </xf>
    <xf numFmtId="0" fontId="0" fillId="0" borderId="36" xfId="0" applyBorder="1" applyAlignment="1">
      <alignment vertical="center"/>
    </xf>
    <xf numFmtId="0" fontId="4" fillId="0" borderId="37" xfId="0" applyFont="1" applyBorder="1" applyAlignment="1">
      <alignment vertical="center" wrapText="1"/>
    </xf>
    <xf numFmtId="0" fontId="0" fillId="0" borderId="38" xfId="0" applyBorder="1" applyAlignment="1">
      <alignment vertical="center" wrapText="1"/>
    </xf>
    <xf numFmtId="0" fontId="0" fillId="0" borderId="36" xfId="0" applyBorder="1" applyAlignment="1">
      <alignment vertical="center" wrapText="1"/>
    </xf>
  </cellXfs>
  <cellStyles count="3">
    <cellStyle name="一般 2" xfId="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X28"/>
  <sheetViews>
    <sheetView tabSelected="1" zoomScaleNormal="100" workbookViewId="0">
      <pane xSplit="4" ySplit="4" topLeftCell="E5" activePane="bottomRight" state="frozen"/>
      <selection pane="topRight" activeCell="E1" sqref="E1"/>
      <selection pane="bottomLeft" activeCell="A5" sqref="A5"/>
      <selection pane="bottomRight" activeCell="D11" sqref="D11"/>
    </sheetView>
  </sheetViews>
  <sheetFormatPr defaultRowHeight="13.5"/>
  <cols>
    <col min="3" max="3" width="14.875" customWidth="1"/>
    <col min="4" max="4" width="35" customWidth="1"/>
    <col min="5" max="5" width="15.25" customWidth="1"/>
  </cols>
  <sheetData>
    <row r="1" spans="1:24" ht="15">
      <c r="E1" s="46"/>
    </row>
    <row r="2" spans="1:24" ht="14.25" thickBot="1"/>
    <row r="3" spans="1:24" ht="36" customHeight="1" thickBot="1">
      <c r="B3" s="150" t="s">
        <v>26</v>
      </c>
      <c r="C3" s="151"/>
      <c r="D3" s="151"/>
      <c r="E3" s="151"/>
      <c r="F3" s="152"/>
      <c r="G3" s="132" t="s">
        <v>66</v>
      </c>
      <c r="H3" s="133"/>
      <c r="I3" s="131"/>
      <c r="J3" s="131" t="s">
        <v>18</v>
      </c>
      <c r="K3" s="131"/>
      <c r="L3" s="132" t="s">
        <v>113</v>
      </c>
      <c r="M3" s="133"/>
      <c r="N3" s="133"/>
      <c r="O3" s="133"/>
      <c r="P3" s="133"/>
      <c r="Q3" s="131"/>
      <c r="R3" s="132" t="s">
        <v>112</v>
      </c>
      <c r="S3" s="133"/>
      <c r="T3" s="133"/>
      <c r="U3" s="133"/>
      <c r="V3" s="133"/>
      <c r="W3" s="133"/>
      <c r="X3" s="131"/>
    </row>
    <row r="4" spans="1:24" ht="27">
      <c r="B4" s="41" t="s">
        <v>27</v>
      </c>
      <c r="C4" s="39" t="s">
        <v>23</v>
      </c>
      <c r="D4" s="36" t="s">
        <v>0</v>
      </c>
      <c r="E4" s="36" t="s">
        <v>1</v>
      </c>
      <c r="F4" s="37" t="s">
        <v>2</v>
      </c>
      <c r="G4" s="38" t="s">
        <v>108</v>
      </c>
      <c r="H4" s="6"/>
      <c r="I4" s="16"/>
      <c r="J4" s="32" t="s">
        <v>3</v>
      </c>
      <c r="K4" s="40" t="s">
        <v>25</v>
      </c>
      <c r="L4" s="135" t="s">
        <v>21</v>
      </c>
      <c r="M4" s="136"/>
      <c r="N4" s="137"/>
      <c r="O4" s="138" t="s">
        <v>22</v>
      </c>
      <c r="P4" s="136"/>
      <c r="Q4" s="139"/>
      <c r="R4" s="135" t="s">
        <v>21</v>
      </c>
      <c r="S4" s="136"/>
      <c r="T4" s="136"/>
      <c r="U4" s="137"/>
      <c r="V4" s="138" t="s">
        <v>22</v>
      </c>
      <c r="W4" s="136"/>
      <c r="X4" s="139"/>
    </row>
    <row r="5" spans="1:24">
      <c r="B5" s="15"/>
      <c r="C5" s="3"/>
      <c r="D5" s="4"/>
      <c r="E5" s="3"/>
      <c r="F5" s="1"/>
      <c r="G5" s="17"/>
      <c r="H5" s="3"/>
      <c r="I5" s="23"/>
      <c r="J5" s="3"/>
      <c r="K5" s="23"/>
      <c r="L5" s="144" t="s">
        <v>97</v>
      </c>
      <c r="M5" s="145"/>
      <c r="N5" s="125" t="s">
        <v>94</v>
      </c>
      <c r="O5" s="142" t="s">
        <v>97</v>
      </c>
      <c r="P5" s="143"/>
      <c r="Q5" s="126" t="s">
        <v>94</v>
      </c>
      <c r="R5" s="144" t="s">
        <v>97</v>
      </c>
      <c r="S5" s="145"/>
      <c r="T5" s="140" t="s">
        <v>94</v>
      </c>
      <c r="U5" s="141"/>
      <c r="V5" s="142" t="s">
        <v>97</v>
      </c>
      <c r="W5" s="143"/>
      <c r="X5" s="126" t="s">
        <v>94</v>
      </c>
    </row>
    <row r="6" spans="1:24" ht="27.75" thickBot="1">
      <c r="B6" s="34"/>
      <c r="C6" s="3"/>
      <c r="D6" s="4"/>
      <c r="E6" s="3"/>
      <c r="F6" s="1"/>
      <c r="G6" s="17"/>
      <c r="H6" s="3"/>
      <c r="I6" s="23"/>
      <c r="J6" s="3"/>
      <c r="K6" s="23"/>
      <c r="L6" s="116" t="s">
        <v>4</v>
      </c>
      <c r="M6" s="117" t="s">
        <v>107</v>
      </c>
      <c r="N6" s="118" t="s">
        <v>4</v>
      </c>
      <c r="O6" s="119" t="s">
        <v>4</v>
      </c>
      <c r="P6" s="117" t="s">
        <v>106</v>
      </c>
      <c r="Q6" s="120" t="s">
        <v>4</v>
      </c>
      <c r="R6" s="121" t="s">
        <v>95</v>
      </c>
      <c r="S6" s="117" t="s">
        <v>96</v>
      </c>
      <c r="T6" s="117" t="s">
        <v>17</v>
      </c>
      <c r="U6" s="117" t="s">
        <v>7</v>
      </c>
      <c r="V6" s="122" t="s">
        <v>6</v>
      </c>
      <c r="W6" s="123" t="s">
        <v>7</v>
      </c>
      <c r="X6" s="124" t="s">
        <v>5</v>
      </c>
    </row>
    <row r="7" spans="1:24">
      <c r="B7" s="146" t="s">
        <v>8</v>
      </c>
      <c r="C7" s="14" t="s">
        <v>104</v>
      </c>
      <c r="D7" s="14" t="s">
        <v>105</v>
      </c>
      <c r="E7" s="31"/>
      <c r="F7" s="30"/>
      <c r="G7" s="43" t="s">
        <v>109</v>
      </c>
      <c r="H7" s="44"/>
      <c r="I7" s="44"/>
      <c r="J7" s="83"/>
      <c r="K7" s="84"/>
      <c r="L7" s="83"/>
      <c r="M7" s="85"/>
      <c r="N7" s="85"/>
      <c r="O7" s="85"/>
      <c r="P7" s="85"/>
      <c r="Q7" s="88" t="s">
        <v>85</v>
      </c>
      <c r="R7" s="83"/>
      <c r="S7" s="85"/>
      <c r="T7" s="85"/>
      <c r="U7" s="86"/>
      <c r="V7" s="85"/>
      <c r="W7" s="85"/>
      <c r="X7" s="84"/>
    </row>
    <row r="8" spans="1:24">
      <c r="B8" s="147"/>
      <c r="C8" s="5" t="s">
        <v>104</v>
      </c>
      <c r="D8" s="5" t="s">
        <v>99</v>
      </c>
      <c r="E8" s="9"/>
      <c r="F8" s="8"/>
      <c r="G8" s="26" t="s">
        <v>110</v>
      </c>
      <c r="H8" s="24"/>
      <c r="I8" s="24"/>
      <c r="J8" s="87"/>
      <c r="K8" s="88"/>
      <c r="L8" s="87"/>
      <c r="M8" s="89"/>
      <c r="N8" s="89"/>
      <c r="O8" s="89" t="s">
        <v>86</v>
      </c>
      <c r="P8" s="89"/>
      <c r="Q8" s="88" t="s">
        <v>85</v>
      </c>
      <c r="R8" s="127"/>
      <c r="T8" s="89"/>
      <c r="U8" s="90"/>
      <c r="V8" s="89"/>
      <c r="W8" s="89"/>
      <c r="X8" s="88"/>
    </row>
    <row r="9" spans="1:24" ht="40.5">
      <c r="B9" s="147"/>
      <c r="C9" s="5" t="s">
        <v>104</v>
      </c>
      <c r="D9" s="5" t="s">
        <v>103</v>
      </c>
      <c r="E9" s="4"/>
      <c r="F9" s="3"/>
      <c r="G9" s="25" t="s">
        <v>111</v>
      </c>
      <c r="H9" s="2"/>
      <c r="I9" s="2"/>
      <c r="J9" s="87"/>
      <c r="K9" s="91"/>
      <c r="L9" s="87" t="s">
        <v>85</v>
      </c>
      <c r="M9" s="92"/>
      <c r="N9" s="89"/>
      <c r="O9" s="89" t="s">
        <v>85</v>
      </c>
      <c r="P9" s="89"/>
      <c r="Q9" s="88"/>
      <c r="R9" s="87"/>
      <c r="S9" s="92"/>
      <c r="T9" s="89"/>
      <c r="U9" s="90"/>
      <c r="V9" s="89"/>
      <c r="W9" s="89"/>
      <c r="X9" s="88"/>
    </row>
    <row r="10" spans="1:24" ht="40.5">
      <c r="B10" s="147"/>
      <c r="C10" s="5" t="s">
        <v>104</v>
      </c>
      <c r="D10" s="129" t="s">
        <v>100</v>
      </c>
      <c r="E10" s="4"/>
      <c r="F10" s="3"/>
      <c r="G10" s="25" t="s">
        <v>111</v>
      </c>
      <c r="H10" s="2"/>
      <c r="I10" s="2"/>
      <c r="J10" s="87"/>
      <c r="K10" s="88"/>
      <c r="L10" s="87"/>
      <c r="M10" s="89"/>
      <c r="N10" s="89"/>
      <c r="O10" s="89" t="s">
        <v>102</v>
      </c>
      <c r="P10" s="89" t="s">
        <v>85</v>
      </c>
      <c r="Q10" s="128"/>
      <c r="R10" s="89"/>
      <c r="S10" s="89"/>
      <c r="T10" s="89"/>
      <c r="U10" s="90"/>
      <c r="V10" s="89"/>
      <c r="W10" s="89"/>
      <c r="X10" s="88"/>
    </row>
    <row r="11" spans="1:24" ht="14.25" thickBot="1">
      <c r="B11" s="147"/>
      <c r="C11" s="5"/>
      <c r="D11" s="5"/>
      <c r="E11" s="4"/>
      <c r="F11" s="8"/>
      <c r="G11" s="25"/>
      <c r="H11" s="2"/>
      <c r="I11" s="82"/>
      <c r="J11" s="93"/>
      <c r="K11" s="94"/>
      <c r="L11" s="93"/>
      <c r="M11" s="95"/>
      <c r="N11" s="95"/>
      <c r="O11" s="95"/>
      <c r="P11" s="95"/>
      <c r="Q11" s="94"/>
      <c r="R11" s="93"/>
      <c r="S11" s="95"/>
      <c r="T11" s="95"/>
      <c r="U11" s="96"/>
      <c r="V11" s="95"/>
      <c r="W11" s="95"/>
      <c r="X11" s="94"/>
    </row>
    <row r="12" spans="1:24" s="115" customFormat="1" ht="33.75" customHeight="1" thickBot="1">
      <c r="B12" s="153" t="s">
        <v>26</v>
      </c>
      <c r="C12" s="154"/>
      <c r="D12" s="154"/>
      <c r="E12" s="154"/>
      <c r="F12" s="155"/>
      <c r="G12" s="132" t="s">
        <v>66</v>
      </c>
      <c r="H12" s="133"/>
      <c r="I12" s="131"/>
      <c r="J12" s="134" t="s">
        <v>18</v>
      </c>
      <c r="K12" s="134"/>
      <c r="L12" s="132" t="s">
        <v>113</v>
      </c>
      <c r="M12" s="133"/>
      <c r="N12" s="133"/>
      <c r="O12" s="133"/>
      <c r="P12" s="133"/>
      <c r="Q12" s="131"/>
      <c r="R12" s="132" t="s">
        <v>112</v>
      </c>
      <c r="S12" s="133"/>
      <c r="T12" s="133"/>
      <c r="U12" s="133"/>
      <c r="V12" s="133"/>
      <c r="W12" s="133"/>
      <c r="X12" s="131"/>
    </row>
    <row r="13" spans="1:24" ht="27">
      <c r="B13" s="42"/>
      <c r="C13" s="39" t="s">
        <v>23</v>
      </c>
      <c r="D13" s="36" t="s">
        <v>0</v>
      </c>
      <c r="E13" s="36" t="s">
        <v>1</v>
      </c>
      <c r="F13" s="37" t="s">
        <v>2</v>
      </c>
      <c r="G13" s="38" t="s">
        <v>108</v>
      </c>
      <c r="H13" s="6"/>
      <c r="I13" s="16"/>
      <c r="J13" s="32" t="s">
        <v>3</v>
      </c>
      <c r="K13" s="40" t="s">
        <v>25</v>
      </c>
      <c r="L13" s="135" t="s">
        <v>21</v>
      </c>
      <c r="M13" s="136"/>
      <c r="N13" s="137"/>
      <c r="O13" s="138" t="s">
        <v>22</v>
      </c>
      <c r="P13" s="136"/>
      <c r="Q13" s="139"/>
      <c r="R13" s="135" t="s">
        <v>21</v>
      </c>
      <c r="S13" s="136"/>
      <c r="T13" s="136"/>
      <c r="U13" s="137"/>
      <c r="V13" s="138" t="s">
        <v>22</v>
      </c>
      <c r="W13" s="136"/>
      <c r="X13" s="139"/>
    </row>
    <row r="14" spans="1:24">
      <c r="B14" s="15"/>
      <c r="C14" s="3"/>
      <c r="D14" s="130"/>
      <c r="E14" s="3"/>
      <c r="F14" s="1"/>
      <c r="G14" s="17"/>
      <c r="H14" s="3"/>
      <c r="I14" s="23"/>
      <c r="J14" s="3"/>
      <c r="K14" s="23"/>
      <c r="L14" s="144" t="s">
        <v>94</v>
      </c>
      <c r="M14" s="145"/>
      <c r="N14" s="125" t="s">
        <v>97</v>
      </c>
      <c r="O14" s="142" t="s">
        <v>94</v>
      </c>
      <c r="P14" s="143"/>
      <c r="Q14" s="126" t="s">
        <v>97</v>
      </c>
      <c r="R14" s="144" t="s">
        <v>94</v>
      </c>
      <c r="S14" s="145"/>
      <c r="T14" s="140" t="s">
        <v>97</v>
      </c>
      <c r="U14" s="141"/>
      <c r="V14" s="142" t="s">
        <v>94</v>
      </c>
      <c r="W14" s="143"/>
      <c r="X14" s="126" t="s">
        <v>97</v>
      </c>
    </row>
    <row r="15" spans="1:24" ht="27.75" thickBot="1">
      <c r="B15" s="35"/>
      <c r="C15" s="3"/>
      <c r="D15" s="5"/>
      <c r="E15" s="5"/>
      <c r="F15" s="3"/>
      <c r="G15" s="17"/>
      <c r="H15" s="3"/>
      <c r="I15" s="23"/>
      <c r="J15" s="1"/>
      <c r="K15" s="23"/>
      <c r="L15" s="116" t="s">
        <v>4</v>
      </c>
      <c r="M15" s="117" t="s">
        <v>24</v>
      </c>
      <c r="N15" s="118" t="s">
        <v>4</v>
      </c>
      <c r="O15" s="119" t="s">
        <v>4</v>
      </c>
      <c r="P15" s="117" t="s">
        <v>16</v>
      </c>
      <c r="Q15" s="120" t="s">
        <v>4</v>
      </c>
      <c r="R15" s="121" t="s">
        <v>95</v>
      </c>
      <c r="S15" s="117" t="s">
        <v>96</v>
      </c>
      <c r="T15" s="117" t="s">
        <v>17</v>
      </c>
      <c r="U15" s="117" t="s">
        <v>7</v>
      </c>
      <c r="V15" s="122" t="s">
        <v>6</v>
      </c>
      <c r="W15" s="123" t="s">
        <v>7</v>
      </c>
      <c r="X15" s="124" t="s">
        <v>5</v>
      </c>
    </row>
    <row r="16" spans="1:24">
      <c r="B16" s="147" t="s">
        <v>10</v>
      </c>
      <c r="C16" s="27"/>
      <c r="D16" s="14"/>
      <c r="E16" s="27"/>
      <c r="F16" s="22"/>
      <c r="G16" s="28"/>
      <c r="H16" s="33"/>
      <c r="I16" s="33"/>
      <c r="J16" s="97"/>
      <c r="K16" s="98"/>
      <c r="L16" s="97"/>
      <c r="M16" s="99"/>
      <c r="N16" s="99"/>
      <c r="O16" s="99"/>
      <c r="P16" s="99"/>
      <c r="Q16" s="100"/>
      <c r="R16" s="101"/>
      <c r="S16" s="102"/>
      <c r="T16" s="102"/>
      <c r="U16" s="102"/>
      <c r="V16" s="102"/>
      <c r="W16" s="102"/>
      <c r="X16" s="100"/>
    </row>
    <row r="17" spans="2:24" ht="40.5">
      <c r="B17" s="148"/>
      <c r="C17" s="5" t="s">
        <v>104</v>
      </c>
      <c r="D17" s="5" t="s">
        <v>103</v>
      </c>
      <c r="E17" s="4" t="s">
        <v>9</v>
      </c>
      <c r="F17" s="7"/>
      <c r="G17" s="25" t="s">
        <v>111</v>
      </c>
      <c r="H17" s="24"/>
      <c r="I17" s="24"/>
      <c r="J17" s="103"/>
      <c r="K17" s="104"/>
      <c r="L17" s="103" t="s">
        <v>85</v>
      </c>
      <c r="M17" s="92"/>
      <c r="N17" s="92"/>
      <c r="O17" s="92" t="s">
        <v>85</v>
      </c>
      <c r="P17" s="92"/>
      <c r="Q17" s="105"/>
      <c r="R17" s="106"/>
      <c r="S17" s="92"/>
      <c r="T17" s="92"/>
      <c r="U17" s="92"/>
      <c r="V17" s="92"/>
      <c r="W17" s="92"/>
      <c r="X17" s="105"/>
    </row>
    <row r="18" spans="2:24">
      <c r="B18" s="148"/>
      <c r="C18" s="5" t="s">
        <v>104</v>
      </c>
      <c r="D18" s="5" t="s">
        <v>19</v>
      </c>
      <c r="E18" s="4" t="s">
        <v>11</v>
      </c>
      <c r="F18" s="7"/>
      <c r="G18" s="26" t="s">
        <v>114</v>
      </c>
      <c r="H18" s="24"/>
      <c r="I18" s="24"/>
      <c r="J18" s="103"/>
      <c r="K18" s="104"/>
      <c r="L18" s="103"/>
      <c r="M18" s="92"/>
      <c r="N18" s="92"/>
      <c r="O18" s="92"/>
      <c r="P18" s="92"/>
      <c r="Q18" s="105"/>
      <c r="R18" s="106"/>
      <c r="S18" s="92"/>
      <c r="T18" s="92"/>
      <c r="U18" s="92" t="s">
        <v>87</v>
      </c>
      <c r="V18" s="92"/>
      <c r="W18" s="92"/>
      <c r="X18" s="107"/>
    </row>
    <row r="19" spans="2:24" ht="27">
      <c r="B19" s="148"/>
      <c r="C19" s="5" t="s">
        <v>104</v>
      </c>
      <c r="D19" s="5" t="s">
        <v>20</v>
      </c>
      <c r="E19" s="4" t="s">
        <v>12</v>
      </c>
      <c r="F19" s="7"/>
      <c r="G19" s="26" t="s">
        <v>115</v>
      </c>
      <c r="H19" s="24"/>
      <c r="I19" s="24"/>
      <c r="J19" s="103"/>
      <c r="K19" s="104"/>
      <c r="L19" s="103"/>
      <c r="M19" s="92"/>
      <c r="N19" s="92"/>
      <c r="O19" s="92"/>
      <c r="P19" s="92"/>
      <c r="Q19" s="105"/>
      <c r="R19" s="106"/>
      <c r="S19" s="92"/>
      <c r="T19" s="92" t="s">
        <v>88</v>
      </c>
      <c r="U19" s="92"/>
      <c r="V19" s="92"/>
      <c r="W19" s="92"/>
      <c r="X19" s="107"/>
    </row>
    <row r="20" spans="2:24">
      <c r="B20" s="148"/>
      <c r="C20" s="5" t="s">
        <v>104</v>
      </c>
      <c r="D20" s="4" t="s">
        <v>101</v>
      </c>
      <c r="F20" s="7"/>
      <c r="G20" s="26" t="s">
        <v>116</v>
      </c>
      <c r="H20" s="24"/>
      <c r="I20" s="24"/>
      <c r="J20" s="103"/>
      <c r="K20" s="104"/>
      <c r="L20" s="103" t="s">
        <v>85</v>
      </c>
      <c r="M20" s="92"/>
      <c r="N20" s="92" t="s">
        <v>89</v>
      </c>
      <c r="O20" s="92"/>
      <c r="P20" s="92"/>
      <c r="Q20" s="105"/>
      <c r="R20" s="106"/>
      <c r="S20" s="92" t="s">
        <v>89</v>
      </c>
      <c r="T20" s="92"/>
      <c r="U20" s="92" t="s">
        <v>85</v>
      </c>
      <c r="V20" s="92"/>
      <c r="W20" s="92"/>
      <c r="X20" s="107"/>
    </row>
    <row r="21" spans="2:24">
      <c r="B21" s="148"/>
      <c r="C21" s="5"/>
      <c r="D21" s="4"/>
      <c r="F21" s="7"/>
      <c r="G21" s="26"/>
      <c r="H21" s="24"/>
      <c r="I21" s="24"/>
      <c r="J21" s="103"/>
      <c r="K21" s="104"/>
      <c r="L21" s="103"/>
      <c r="M21" s="92"/>
      <c r="N21" s="92"/>
      <c r="O21" s="92"/>
      <c r="P21" s="92"/>
      <c r="Q21" s="105"/>
      <c r="R21" s="106"/>
      <c r="S21" s="92"/>
      <c r="T21" s="92"/>
      <c r="U21" s="92"/>
      <c r="V21" s="92"/>
      <c r="W21" s="92"/>
      <c r="X21" s="107"/>
    </row>
    <row r="22" spans="2:24" ht="14.25" thickBot="1">
      <c r="B22" s="149"/>
      <c r="C22" s="21"/>
      <c r="D22" s="18"/>
      <c r="E22" s="20"/>
      <c r="F22" s="21"/>
      <c r="G22" s="29"/>
      <c r="H22" s="45"/>
      <c r="I22" s="45"/>
      <c r="J22" s="108"/>
      <c r="K22" s="109"/>
      <c r="L22" s="108"/>
      <c r="M22" s="110"/>
      <c r="N22" s="111"/>
      <c r="O22" s="110"/>
      <c r="P22" s="110"/>
      <c r="Q22" s="112"/>
      <c r="R22" s="113"/>
      <c r="S22" s="111"/>
      <c r="T22" s="111"/>
      <c r="U22" s="111"/>
      <c r="V22" s="111"/>
      <c r="W22" s="111"/>
      <c r="X22" s="114"/>
    </row>
    <row r="23" spans="2:24">
      <c r="B23" s="33"/>
    </row>
    <row r="24" spans="2:24">
      <c r="B24" s="2"/>
    </row>
    <row r="25" spans="2:24">
      <c r="V25" s="10"/>
      <c r="W25" t="s">
        <v>90</v>
      </c>
    </row>
    <row r="26" spans="2:24">
      <c r="V26" s="11"/>
      <c r="W26" t="s">
        <v>13</v>
      </c>
    </row>
    <row r="27" spans="2:24">
      <c r="V27" s="12"/>
      <c r="W27" t="s">
        <v>14</v>
      </c>
    </row>
    <row r="28" spans="2:24">
      <c r="V28" s="13"/>
      <c r="W28" t="s">
        <v>15</v>
      </c>
    </row>
  </sheetData>
  <mergeCells count="30">
    <mergeCell ref="L13:N13"/>
    <mergeCell ref="O13:Q13"/>
    <mergeCell ref="R13:U13"/>
    <mergeCell ref="V13:X13"/>
    <mergeCell ref="L14:M14"/>
    <mergeCell ref="O14:P14"/>
    <mergeCell ref="R14:S14"/>
    <mergeCell ref="T14:U14"/>
    <mergeCell ref="V14:W14"/>
    <mergeCell ref="B7:B11"/>
    <mergeCell ref="B16:B22"/>
    <mergeCell ref="G3:I3"/>
    <mergeCell ref="B3:F3"/>
    <mergeCell ref="B12:F12"/>
    <mergeCell ref="J3:K3"/>
    <mergeCell ref="L3:Q3"/>
    <mergeCell ref="R3:X3"/>
    <mergeCell ref="G12:I12"/>
    <mergeCell ref="L12:Q12"/>
    <mergeCell ref="R12:X12"/>
    <mergeCell ref="J12:K12"/>
    <mergeCell ref="L4:N4"/>
    <mergeCell ref="O4:Q4"/>
    <mergeCell ref="R4:U4"/>
    <mergeCell ref="V4:X4"/>
    <mergeCell ref="T5:U5"/>
    <mergeCell ref="O5:P5"/>
    <mergeCell ref="L5:M5"/>
    <mergeCell ref="R5:S5"/>
    <mergeCell ref="V5:W5"/>
  </mergeCells>
  <phoneticPr fontId="1"/>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dimension ref="A1:AE67"/>
  <sheetViews>
    <sheetView zoomScaleNormal="100" workbookViewId="0">
      <selection activeCell="B17" sqref="B17"/>
    </sheetView>
  </sheetViews>
  <sheetFormatPr defaultRowHeight="13.5"/>
  <cols>
    <col min="2" max="2" width="15.75" bestFit="1" customWidth="1"/>
    <col min="3" max="3" width="15.75" customWidth="1"/>
    <col min="15" max="15" width="17.875" bestFit="1" customWidth="1"/>
    <col min="16" max="16" width="11.625" customWidth="1"/>
  </cols>
  <sheetData>
    <row r="1" spans="1:31" ht="14.25" thickBot="1">
      <c r="AA1" s="59" t="s">
        <v>32</v>
      </c>
      <c r="AB1" s="50">
        <v>4</v>
      </c>
      <c r="AC1" s="59" t="s">
        <v>33</v>
      </c>
      <c r="AD1" s="50">
        <v>2</v>
      </c>
    </row>
    <row r="2" spans="1:31" ht="14.25" thickBot="1">
      <c r="AA2" s="59" t="s">
        <v>32</v>
      </c>
      <c r="AB2" s="50">
        <v>8</v>
      </c>
      <c r="AC2" s="59" t="s">
        <v>33</v>
      </c>
      <c r="AD2" s="50">
        <v>2</v>
      </c>
    </row>
    <row r="3" spans="1:31">
      <c r="AA3" s="60" t="s">
        <v>29</v>
      </c>
      <c r="AB3" s="60">
        <v>1920</v>
      </c>
      <c r="AC3" s="60" t="s">
        <v>30</v>
      </c>
      <c r="AD3" s="60">
        <v>1088</v>
      </c>
    </row>
    <row r="4" spans="1:31">
      <c r="AA4" t="s">
        <v>58</v>
      </c>
      <c r="AB4">
        <f>AB3*AD3</f>
        <v>2088960</v>
      </c>
    </row>
    <row r="5" spans="1:31">
      <c r="AA5" t="s">
        <v>59</v>
      </c>
      <c r="AB5">
        <f>AB3</f>
        <v>1920</v>
      </c>
    </row>
    <row r="6" spans="1:31">
      <c r="AA6" t="s">
        <v>60</v>
      </c>
      <c r="AB6">
        <v>64</v>
      </c>
    </row>
    <row r="8" spans="1:31" ht="14.25" thickBot="1">
      <c r="B8" s="3"/>
      <c r="C8" s="3"/>
      <c r="D8" s="3"/>
      <c r="E8" s="3"/>
      <c r="F8" s="3"/>
    </row>
    <row r="9" spans="1:31" ht="14.25" thickBot="1">
      <c r="A9" s="61" t="s">
        <v>53</v>
      </c>
      <c r="B9" s="19"/>
      <c r="C9" s="19"/>
      <c r="D9" s="19"/>
      <c r="E9" s="19"/>
      <c r="F9" s="19"/>
      <c r="G9" s="56" t="s">
        <v>67</v>
      </c>
      <c r="H9" s="47"/>
      <c r="I9" s="47"/>
      <c r="J9" s="47"/>
      <c r="K9" s="47"/>
      <c r="L9" s="47"/>
      <c r="M9" s="47"/>
      <c r="N9" s="57"/>
      <c r="O9" s="47" t="s">
        <v>68</v>
      </c>
      <c r="P9" s="62" t="s">
        <v>69</v>
      </c>
      <c r="R9" s="65" t="s">
        <v>44</v>
      </c>
      <c r="S9" s="27"/>
      <c r="T9" s="27"/>
      <c r="U9" s="27"/>
      <c r="V9" s="27"/>
      <c r="W9" s="27"/>
      <c r="X9" s="27"/>
      <c r="Y9" s="27"/>
      <c r="Z9" s="27"/>
      <c r="AA9" s="65"/>
      <c r="AB9" s="66"/>
      <c r="AC9" s="27"/>
      <c r="AD9" s="66"/>
    </row>
    <row r="10" spans="1:31" ht="14.25" thickBot="1">
      <c r="B10" s="19" t="s">
        <v>38</v>
      </c>
      <c r="C10" s="19" t="s">
        <v>36</v>
      </c>
      <c r="D10" s="19" t="s">
        <v>29</v>
      </c>
      <c r="E10" s="19" t="s">
        <v>30</v>
      </c>
      <c r="F10" s="19" t="s">
        <v>35</v>
      </c>
      <c r="G10" s="54" t="s">
        <v>28</v>
      </c>
      <c r="H10" s="55" t="s">
        <v>98</v>
      </c>
      <c r="I10" s="76" t="s">
        <v>40</v>
      </c>
      <c r="J10" s="55"/>
      <c r="K10" s="55" t="s">
        <v>72</v>
      </c>
      <c r="L10" s="55" t="s">
        <v>74</v>
      </c>
      <c r="M10" s="55" t="s">
        <v>34</v>
      </c>
      <c r="N10" s="75" t="s">
        <v>39</v>
      </c>
      <c r="O10" s="73" t="s">
        <v>93</v>
      </c>
      <c r="P10" s="74" t="s">
        <v>61</v>
      </c>
      <c r="R10" s="67" t="s">
        <v>31</v>
      </c>
      <c r="S10" s="58" t="s">
        <v>75</v>
      </c>
      <c r="T10" s="58" t="s">
        <v>79</v>
      </c>
      <c r="U10" s="58" t="s">
        <v>76</v>
      </c>
      <c r="V10" s="58"/>
      <c r="W10" s="58" t="s">
        <v>71</v>
      </c>
      <c r="X10" s="58" t="s">
        <v>73</v>
      </c>
      <c r="Y10" s="58" t="s">
        <v>77</v>
      </c>
      <c r="Z10" s="58" t="s">
        <v>78</v>
      </c>
      <c r="AA10" s="67" t="s">
        <v>29</v>
      </c>
      <c r="AB10" s="81" t="s">
        <v>30</v>
      </c>
      <c r="AC10" s="68" t="s">
        <v>57</v>
      </c>
      <c r="AD10" s="69" t="s">
        <v>62</v>
      </c>
      <c r="AE10" s="70"/>
    </row>
    <row r="11" spans="1:31">
      <c r="G11" s="17"/>
      <c r="H11" s="3"/>
      <c r="I11" s="3"/>
      <c r="J11" s="3"/>
      <c r="K11" s="3"/>
      <c r="L11" s="3"/>
      <c r="M11" s="3"/>
      <c r="N11" s="23"/>
      <c r="P11" s="63"/>
    </row>
    <row r="12" spans="1:31">
      <c r="C12" s="49" t="s">
        <v>45</v>
      </c>
      <c r="D12">
        <f>D17</f>
        <v>8</v>
      </c>
      <c r="E12">
        <f>E17+R12-1</f>
        <v>11</v>
      </c>
      <c r="F12">
        <f>F17</f>
        <v>1</v>
      </c>
      <c r="G12" s="17">
        <f t="shared" ref="G12:I13" si="0">$D12*$E12*S12*$F12</f>
        <v>704</v>
      </c>
      <c r="H12" s="3">
        <f t="shared" si="0"/>
        <v>616</v>
      </c>
      <c r="I12" s="3">
        <f t="shared" si="0"/>
        <v>88</v>
      </c>
      <c r="J12" s="3"/>
      <c r="K12" s="3">
        <f t="shared" ref="K12:N13" si="1">$D12*$E12*W12*$F12</f>
        <v>0</v>
      </c>
      <c r="L12" s="3">
        <f t="shared" si="1"/>
        <v>0</v>
      </c>
      <c r="M12" s="3">
        <f t="shared" si="1"/>
        <v>0</v>
      </c>
      <c r="N12" s="23">
        <f t="shared" si="1"/>
        <v>0</v>
      </c>
      <c r="O12">
        <f>$AA12*$AB12*F12*AC12/8</f>
        <v>330</v>
      </c>
      <c r="P12" s="63">
        <f>AA12*AB12*AC12/8*F12+D17*E17*AC12/8</f>
        <v>394</v>
      </c>
      <c r="R12">
        <v>8</v>
      </c>
      <c r="S12">
        <f>R12</f>
        <v>8</v>
      </c>
      <c r="T12">
        <f>R12-1</f>
        <v>7</v>
      </c>
      <c r="U12">
        <v>1</v>
      </c>
      <c r="AA12">
        <f>D17+R12-1</f>
        <v>15</v>
      </c>
      <c r="AB12">
        <f>E17+R12-1</f>
        <v>11</v>
      </c>
      <c r="AC12">
        <f>16</f>
        <v>16</v>
      </c>
      <c r="AD12">
        <f>$AB$4</f>
        <v>2088960</v>
      </c>
    </row>
    <row r="13" spans="1:31">
      <c r="C13" s="49" t="s">
        <v>46</v>
      </c>
      <c r="D13">
        <f>D17</f>
        <v>8</v>
      </c>
      <c r="E13">
        <f>E17</f>
        <v>4</v>
      </c>
      <c r="F13">
        <f>F17</f>
        <v>1</v>
      </c>
      <c r="G13" s="17">
        <f t="shared" si="0"/>
        <v>256</v>
      </c>
      <c r="H13" s="3">
        <f t="shared" si="0"/>
        <v>224</v>
      </c>
      <c r="I13" s="3">
        <f t="shared" si="0"/>
        <v>32</v>
      </c>
      <c r="J13" s="3"/>
      <c r="K13" s="3">
        <f t="shared" si="1"/>
        <v>0</v>
      </c>
      <c r="L13" s="3">
        <f t="shared" si="1"/>
        <v>0</v>
      </c>
      <c r="M13" s="3">
        <f t="shared" si="1"/>
        <v>0</v>
      </c>
      <c r="N13" s="23">
        <f t="shared" si="1"/>
        <v>0</v>
      </c>
      <c r="P13" s="63"/>
      <c r="R13">
        <v>8</v>
      </c>
      <c r="S13">
        <f>R13</f>
        <v>8</v>
      </c>
      <c r="T13">
        <f>R13-1</f>
        <v>7</v>
      </c>
      <c r="U13">
        <v>1</v>
      </c>
    </row>
    <row r="14" spans="1:31">
      <c r="G14" s="17"/>
      <c r="H14" s="3"/>
      <c r="I14" s="3"/>
      <c r="J14" s="3"/>
      <c r="K14" s="3"/>
      <c r="L14" s="3"/>
      <c r="M14" s="3"/>
      <c r="N14" s="23"/>
      <c r="P14" s="63"/>
    </row>
    <row r="15" spans="1:31">
      <c r="B15" t="s">
        <v>37</v>
      </c>
      <c r="G15" s="17"/>
      <c r="H15" s="3"/>
      <c r="I15" s="3"/>
      <c r="J15" s="3"/>
      <c r="K15" s="3"/>
      <c r="L15" s="3"/>
      <c r="M15" s="3"/>
      <c r="N15" s="23"/>
      <c r="P15" s="63"/>
    </row>
    <row r="16" spans="1:31" ht="14.25" thickBot="1">
      <c r="B16" t="s">
        <v>37</v>
      </c>
      <c r="G16" s="17"/>
      <c r="H16" s="3"/>
      <c r="I16" s="3"/>
      <c r="J16" s="3"/>
      <c r="K16" s="3"/>
      <c r="L16" s="3"/>
      <c r="M16" s="3"/>
      <c r="N16" s="23"/>
      <c r="P16" s="63"/>
    </row>
    <row r="17" spans="1:30" ht="14.25" thickBot="1">
      <c r="B17" s="71" t="s">
        <v>84</v>
      </c>
      <c r="C17" s="80" t="s">
        <v>83</v>
      </c>
      <c r="D17" s="48">
        <v>8</v>
      </c>
      <c r="E17" s="48">
        <v>4</v>
      </c>
      <c r="F17" s="48">
        <v>1</v>
      </c>
      <c r="G17" s="52">
        <f t="shared" ref="G17" si="2">SUM(G11:G16) / ($D17*$E17)</f>
        <v>30</v>
      </c>
      <c r="H17" s="51">
        <f t="shared" ref="H17" si="3">SUM(H11:H16) / ($D17*$E17)</f>
        <v>26.25</v>
      </c>
      <c r="I17" s="51">
        <f t="shared" ref="I17" si="4">SUM(I11:I16) / ($D17*$E17)</f>
        <v>3.75</v>
      </c>
      <c r="J17" s="51"/>
      <c r="K17" s="51">
        <f t="shared" ref="K17" si="5">SUM(K11:K16) / ($D17*$E17)</f>
        <v>0</v>
      </c>
      <c r="L17" s="51">
        <f t="shared" ref="L17" si="6">SUM(L11:L16) / ($D17*$E17)</f>
        <v>0</v>
      </c>
      <c r="M17" s="51">
        <f t="shared" ref="M17" si="7">SUM(M11:M16) / ($D17*$E17)</f>
        <v>0</v>
      </c>
      <c r="N17" s="53">
        <f>SUM(N11:N16) / ($D17*$E17)</f>
        <v>0</v>
      </c>
      <c r="O17" s="52">
        <f t="shared" ref="O17" si="8">SUM(O11:O16) / ($D17*$E17)</f>
        <v>10.3125</v>
      </c>
      <c r="P17" s="64">
        <f>SUM(P12:P13) / ($D17*$E17)</f>
        <v>12.3125</v>
      </c>
    </row>
    <row r="22" spans="1:30" ht="14.25" thickBot="1"/>
    <row r="23" spans="1:30" ht="14.25" thickBot="1">
      <c r="A23" s="61" t="s">
        <v>54</v>
      </c>
      <c r="G23" s="77" t="s">
        <v>67</v>
      </c>
      <c r="H23" s="78"/>
      <c r="I23" s="78"/>
      <c r="J23" s="78"/>
      <c r="K23" s="78"/>
      <c r="L23" s="78"/>
      <c r="M23" s="78"/>
      <c r="N23" s="79"/>
      <c r="O23" s="47" t="s">
        <v>68</v>
      </c>
      <c r="P23" s="62" t="s">
        <v>69</v>
      </c>
      <c r="R23" s="65" t="s">
        <v>44</v>
      </c>
      <c r="S23" s="27"/>
      <c r="T23" s="27"/>
      <c r="U23" s="27"/>
      <c r="V23" s="27"/>
      <c r="W23" s="27"/>
      <c r="X23" s="27"/>
      <c r="Y23" s="27"/>
      <c r="Z23" s="27"/>
      <c r="AA23" s="65"/>
      <c r="AB23" s="66"/>
      <c r="AC23" s="27"/>
      <c r="AD23" s="66"/>
    </row>
    <row r="24" spans="1:30" ht="14.25" thickBot="1">
      <c r="B24" s="47" t="s">
        <v>38</v>
      </c>
      <c r="C24" s="47" t="s">
        <v>36</v>
      </c>
      <c r="D24" s="47" t="s">
        <v>29</v>
      </c>
      <c r="E24" s="47" t="s">
        <v>30</v>
      </c>
      <c r="F24" s="47" t="s">
        <v>35</v>
      </c>
      <c r="G24" s="54" t="s">
        <v>28</v>
      </c>
      <c r="H24" s="55" t="s">
        <v>98</v>
      </c>
      <c r="I24" s="76" t="s">
        <v>40</v>
      </c>
      <c r="J24" s="55"/>
      <c r="K24" s="55" t="s">
        <v>72</v>
      </c>
      <c r="L24" s="55" t="s">
        <v>74</v>
      </c>
      <c r="M24" s="55" t="s">
        <v>34</v>
      </c>
      <c r="N24" s="75" t="s">
        <v>39</v>
      </c>
      <c r="O24" s="73" t="s">
        <v>92</v>
      </c>
      <c r="P24" s="74" t="s">
        <v>61</v>
      </c>
      <c r="R24" s="67" t="s">
        <v>31</v>
      </c>
      <c r="S24" s="58" t="s">
        <v>75</v>
      </c>
      <c r="T24" s="58" t="s">
        <v>79</v>
      </c>
      <c r="U24" s="58" t="s">
        <v>76</v>
      </c>
      <c r="V24" s="58"/>
      <c r="W24" s="58" t="s">
        <v>71</v>
      </c>
      <c r="X24" s="58" t="s">
        <v>73</v>
      </c>
      <c r="Y24" s="58" t="s">
        <v>77</v>
      </c>
      <c r="Z24" s="58" t="s">
        <v>78</v>
      </c>
      <c r="AA24" s="67" t="s">
        <v>29</v>
      </c>
      <c r="AB24" s="81" t="s">
        <v>30</v>
      </c>
      <c r="AC24" s="68" t="s">
        <v>57</v>
      </c>
      <c r="AD24" s="69" t="s">
        <v>62</v>
      </c>
    </row>
    <row r="25" spans="1:30">
      <c r="G25" s="17"/>
      <c r="H25" s="3"/>
      <c r="I25" s="3"/>
      <c r="J25" s="3"/>
      <c r="K25" s="3"/>
      <c r="L25" s="3"/>
      <c r="M25" s="3"/>
      <c r="N25" s="23"/>
      <c r="P25" s="63"/>
    </row>
    <row r="26" spans="1:30">
      <c r="C26" s="49" t="s">
        <v>47</v>
      </c>
      <c r="D26">
        <f>D31</f>
        <v>4</v>
      </c>
      <c r="E26">
        <f>E31+R26-1</f>
        <v>15</v>
      </c>
      <c r="F26">
        <f>F31</f>
        <v>1</v>
      </c>
      <c r="G26" s="17">
        <f t="shared" ref="G26:I27" si="9">$D26*$E26*S26*$F26</f>
        <v>480</v>
      </c>
      <c r="H26" s="3">
        <f t="shared" si="9"/>
        <v>420</v>
      </c>
      <c r="I26" s="3">
        <f t="shared" si="9"/>
        <v>60</v>
      </c>
      <c r="J26" s="3"/>
      <c r="K26" s="3">
        <f t="shared" ref="K26:N27" si="10">$D26*$E26*W26*$F26</f>
        <v>0</v>
      </c>
      <c r="L26" s="3">
        <f t="shared" si="10"/>
        <v>0</v>
      </c>
      <c r="M26" s="3">
        <f t="shared" si="10"/>
        <v>0</v>
      </c>
      <c r="N26" s="23">
        <f t="shared" si="10"/>
        <v>0</v>
      </c>
      <c r="O26">
        <f>$AA26*$AB26*F26*AC26/8</f>
        <v>330</v>
      </c>
      <c r="P26" s="63">
        <f>AA26*AB26*AC26/8*F26+D31*E31*AC26/8</f>
        <v>394</v>
      </c>
      <c r="R26">
        <v>8</v>
      </c>
      <c r="S26">
        <f>R26</f>
        <v>8</v>
      </c>
      <c r="T26">
        <f>R26-1</f>
        <v>7</v>
      </c>
      <c r="U26">
        <v>1</v>
      </c>
      <c r="AA26">
        <f>D31+R26-1</f>
        <v>11</v>
      </c>
      <c r="AB26">
        <f>E31+R26-1</f>
        <v>15</v>
      </c>
      <c r="AC26">
        <f>16</f>
        <v>16</v>
      </c>
      <c r="AD26">
        <f>$AB$4</f>
        <v>2088960</v>
      </c>
    </row>
    <row r="27" spans="1:30">
      <c r="C27" s="49" t="s">
        <v>48</v>
      </c>
      <c r="D27">
        <f>D31</f>
        <v>4</v>
      </c>
      <c r="E27">
        <f>E31</f>
        <v>8</v>
      </c>
      <c r="F27">
        <f>F31</f>
        <v>1</v>
      </c>
      <c r="G27" s="17">
        <f t="shared" si="9"/>
        <v>256</v>
      </c>
      <c r="H27" s="3">
        <f t="shared" si="9"/>
        <v>224</v>
      </c>
      <c r="I27" s="3">
        <f t="shared" si="9"/>
        <v>32</v>
      </c>
      <c r="J27" s="3"/>
      <c r="K27" s="3">
        <f t="shared" si="10"/>
        <v>0</v>
      </c>
      <c r="L27" s="3">
        <f t="shared" si="10"/>
        <v>0</v>
      </c>
      <c r="M27" s="3">
        <f t="shared" si="10"/>
        <v>0</v>
      </c>
      <c r="N27" s="23">
        <f t="shared" si="10"/>
        <v>0</v>
      </c>
      <c r="P27" s="63"/>
      <c r="R27">
        <v>8</v>
      </c>
      <c r="S27">
        <f>R27</f>
        <v>8</v>
      </c>
      <c r="T27">
        <f>R27-1</f>
        <v>7</v>
      </c>
      <c r="U27">
        <v>1</v>
      </c>
    </row>
    <row r="28" spans="1:30">
      <c r="G28" s="17"/>
      <c r="H28" s="3"/>
      <c r="I28" s="3"/>
      <c r="J28" s="3"/>
      <c r="K28" s="3"/>
      <c r="L28" s="3"/>
      <c r="M28" s="3"/>
      <c r="N28" s="23"/>
      <c r="P28" s="63"/>
    </row>
    <row r="29" spans="1:30">
      <c r="B29" t="s">
        <v>37</v>
      </c>
      <c r="G29" s="17"/>
      <c r="H29" s="3"/>
      <c r="I29" s="3"/>
      <c r="J29" s="3"/>
      <c r="K29" s="3"/>
      <c r="L29" s="3"/>
      <c r="M29" s="3"/>
      <c r="N29" s="23"/>
      <c r="P29" s="63"/>
    </row>
    <row r="30" spans="1:30" ht="14.25" thickBot="1">
      <c r="B30" t="s">
        <v>37</v>
      </c>
      <c r="G30" s="17"/>
      <c r="H30" s="3"/>
      <c r="I30" s="3"/>
      <c r="J30" s="3"/>
      <c r="K30" s="3"/>
      <c r="L30" s="3"/>
      <c r="M30" s="3"/>
      <c r="N30" s="23"/>
      <c r="P30" s="63"/>
    </row>
    <row r="31" spans="1:30" ht="14.25" thickBot="1">
      <c r="B31" s="71" t="s">
        <v>42</v>
      </c>
      <c r="C31" s="80" t="s">
        <v>83</v>
      </c>
      <c r="D31" s="48">
        <v>4</v>
      </c>
      <c r="E31" s="48">
        <v>8</v>
      </c>
      <c r="F31" s="48">
        <v>1</v>
      </c>
      <c r="G31" s="52">
        <f t="shared" ref="G31" si="11">SUM(G25:G30) / ($D31*$E31)</f>
        <v>23</v>
      </c>
      <c r="H31" s="51">
        <f t="shared" ref="H31" si="12">SUM(H25:H30) / ($D31*$E31)</f>
        <v>20.125</v>
      </c>
      <c r="I31" s="51">
        <f t="shared" ref="I31" si="13">SUM(I25:I30) / ($D31*$E31)</f>
        <v>2.875</v>
      </c>
      <c r="J31" s="51"/>
      <c r="K31" s="51">
        <f t="shared" ref="K31" si="14">SUM(K25:K30) / ($D31*$E31)</f>
        <v>0</v>
      </c>
      <c r="L31" s="51">
        <f t="shared" ref="L31" si="15">SUM(L25:L30) / ($D31*$E31)</f>
        <v>0</v>
      </c>
      <c r="M31" s="51">
        <f t="shared" ref="M31" si="16">SUM(M25:M30) / ($D31*$E31)</f>
        <v>0</v>
      </c>
      <c r="N31" s="53">
        <f>SUM(N25:N30) / ($D31*$E31)</f>
        <v>0</v>
      </c>
      <c r="O31" s="52">
        <f t="shared" ref="O31" si="17">SUM(O25:O30) / ($D31*$E31)</f>
        <v>10.3125</v>
      </c>
      <c r="P31" s="64">
        <f>SUM(P26:P27) / ($D31*$E31)</f>
        <v>12.3125</v>
      </c>
    </row>
    <row r="34" spans="1:30" ht="14.25" thickBot="1"/>
    <row r="35" spans="1:30" ht="14.25" thickBot="1">
      <c r="A35" s="61" t="s">
        <v>55</v>
      </c>
      <c r="G35" s="56" t="s">
        <v>67</v>
      </c>
      <c r="H35" s="47"/>
      <c r="I35" s="47"/>
      <c r="J35" s="47"/>
      <c r="K35" s="47"/>
      <c r="L35" s="47"/>
      <c r="M35" s="47"/>
      <c r="N35" s="57"/>
      <c r="O35" s="47" t="s">
        <v>68</v>
      </c>
      <c r="P35" s="62" t="s">
        <v>69</v>
      </c>
      <c r="R35" s="65" t="s">
        <v>44</v>
      </c>
      <c r="S35" s="27"/>
      <c r="T35" s="27"/>
      <c r="U35" s="27"/>
      <c r="V35" s="27"/>
      <c r="W35" s="27"/>
      <c r="X35" s="27"/>
      <c r="Y35" s="27"/>
      <c r="Z35" s="27"/>
      <c r="AA35" s="65"/>
      <c r="AB35" s="66"/>
      <c r="AC35" s="27"/>
      <c r="AD35" s="66"/>
    </row>
    <row r="36" spans="1:30" ht="14.25" thickBot="1">
      <c r="B36" s="47" t="s">
        <v>38</v>
      </c>
      <c r="C36" s="47" t="s">
        <v>36</v>
      </c>
      <c r="D36" s="47" t="s">
        <v>29</v>
      </c>
      <c r="E36" s="47" t="s">
        <v>30</v>
      </c>
      <c r="F36" s="47" t="s">
        <v>35</v>
      </c>
      <c r="G36" s="54" t="s">
        <v>28</v>
      </c>
      <c r="H36" s="55" t="s">
        <v>98</v>
      </c>
      <c r="I36" s="76" t="s">
        <v>40</v>
      </c>
      <c r="J36" s="55"/>
      <c r="K36" s="55" t="s">
        <v>72</v>
      </c>
      <c r="L36" s="55" t="s">
        <v>74</v>
      </c>
      <c r="M36" s="55" t="s">
        <v>34</v>
      </c>
      <c r="N36" s="75" t="s">
        <v>39</v>
      </c>
      <c r="O36" s="73" t="s">
        <v>92</v>
      </c>
      <c r="P36" s="74" t="s">
        <v>61</v>
      </c>
      <c r="R36" s="67" t="s">
        <v>31</v>
      </c>
      <c r="S36" s="58" t="s">
        <v>75</v>
      </c>
      <c r="T36" s="58" t="s">
        <v>79</v>
      </c>
      <c r="U36" s="58" t="s">
        <v>76</v>
      </c>
      <c r="V36" s="58"/>
      <c r="W36" s="58" t="s">
        <v>71</v>
      </c>
      <c r="X36" s="58" t="s">
        <v>73</v>
      </c>
      <c r="Y36" s="58" t="s">
        <v>77</v>
      </c>
      <c r="Z36" s="58" t="s">
        <v>78</v>
      </c>
      <c r="AA36" s="67" t="s">
        <v>29</v>
      </c>
      <c r="AB36" s="81" t="s">
        <v>30</v>
      </c>
      <c r="AC36" s="68" t="s">
        <v>57</v>
      </c>
      <c r="AD36" s="69" t="s">
        <v>62</v>
      </c>
    </row>
    <row r="37" spans="1:30">
      <c r="G37" s="17"/>
      <c r="H37" s="3"/>
      <c r="I37" s="3"/>
      <c r="J37" s="3"/>
      <c r="K37" s="3"/>
      <c r="L37" s="3"/>
      <c r="M37" s="3"/>
      <c r="N37" s="23"/>
      <c r="P37" s="63"/>
    </row>
    <row r="38" spans="1:30">
      <c r="C38" s="49" t="s">
        <v>49</v>
      </c>
      <c r="D38">
        <f>D43</f>
        <v>8</v>
      </c>
      <c r="E38">
        <f>E43+R38-1</f>
        <v>15</v>
      </c>
      <c r="F38">
        <f>F43</f>
        <v>2</v>
      </c>
      <c r="G38" s="17">
        <f t="shared" ref="G38:I39" si="18">$D38*$E38*S38*$F38</f>
        <v>1920</v>
      </c>
      <c r="H38" s="3">
        <f t="shared" si="18"/>
        <v>1680</v>
      </c>
      <c r="I38" s="3">
        <f t="shared" si="18"/>
        <v>240</v>
      </c>
      <c r="J38" s="3"/>
      <c r="K38" s="3">
        <f t="shared" ref="K38:N39" si="19">$D38*$E38*W38*$F38</f>
        <v>0</v>
      </c>
      <c r="L38" s="3">
        <f t="shared" si="19"/>
        <v>0</v>
      </c>
      <c r="M38" s="3">
        <f t="shared" si="19"/>
        <v>0</v>
      </c>
      <c r="N38" s="23">
        <f t="shared" si="19"/>
        <v>0</v>
      </c>
      <c r="O38">
        <f>$AA38*$AB38*F38*AC38/8</f>
        <v>900</v>
      </c>
      <c r="P38" s="63">
        <f>AA38*AB38*AC38/8*F38+D43*E43*AC38/8</f>
        <v>1028</v>
      </c>
      <c r="R38">
        <v>8</v>
      </c>
      <c r="S38">
        <f>R38</f>
        <v>8</v>
      </c>
      <c r="T38">
        <f>R38-1</f>
        <v>7</v>
      </c>
      <c r="U38">
        <v>1</v>
      </c>
      <c r="AA38">
        <f>D43+R38-1</f>
        <v>15</v>
      </c>
      <c r="AB38">
        <f>E43+R38-1</f>
        <v>15</v>
      </c>
      <c r="AC38">
        <f>16</f>
        <v>16</v>
      </c>
      <c r="AD38">
        <f>$AB$4</f>
        <v>2088960</v>
      </c>
    </row>
    <row r="39" spans="1:30">
      <c r="C39" s="49" t="s">
        <v>50</v>
      </c>
      <c r="D39">
        <f>D43</f>
        <v>8</v>
      </c>
      <c r="E39">
        <f>E43</f>
        <v>8</v>
      </c>
      <c r="F39">
        <f>F43</f>
        <v>2</v>
      </c>
      <c r="G39" s="17">
        <f t="shared" si="18"/>
        <v>1024</v>
      </c>
      <c r="H39" s="3">
        <f t="shared" si="18"/>
        <v>896</v>
      </c>
      <c r="I39" s="3">
        <f t="shared" si="18"/>
        <v>128</v>
      </c>
      <c r="J39" s="3"/>
      <c r="K39" s="3">
        <f t="shared" si="19"/>
        <v>0</v>
      </c>
      <c r="L39" s="3">
        <f t="shared" si="19"/>
        <v>0</v>
      </c>
      <c r="M39" s="3">
        <f t="shared" si="19"/>
        <v>0</v>
      </c>
      <c r="N39" s="23">
        <f t="shared" si="19"/>
        <v>0</v>
      </c>
      <c r="P39" s="63"/>
      <c r="R39">
        <v>8</v>
      </c>
      <c r="S39">
        <f>R39</f>
        <v>8</v>
      </c>
      <c r="T39">
        <f>R39-1</f>
        <v>7</v>
      </c>
      <c r="U39">
        <v>1</v>
      </c>
    </row>
    <row r="40" spans="1:30">
      <c r="G40" s="17"/>
      <c r="H40" s="3"/>
      <c r="I40" s="3"/>
      <c r="J40" s="3"/>
      <c r="K40" s="3"/>
      <c r="L40" s="3"/>
      <c r="M40" s="3"/>
      <c r="N40" s="23"/>
      <c r="P40" s="63"/>
    </row>
    <row r="41" spans="1:30">
      <c r="B41" t="s">
        <v>37</v>
      </c>
      <c r="G41" s="17"/>
      <c r="H41" s="3"/>
      <c r="I41" s="3"/>
      <c r="J41" s="3"/>
      <c r="K41" s="3"/>
      <c r="L41" s="3"/>
      <c r="M41" s="3"/>
      <c r="N41" s="23"/>
      <c r="P41" s="63"/>
    </row>
    <row r="42" spans="1:30" ht="14.25" thickBot="1">
      <c r="B42" t="s">
        <v>37</v>
      </c>
      <c r="G42" s="17"/>
      <c r="H42" s="3"/>
      <c r="I42" s="3"/>
      <c r="J42" s="3"/>
      <c r="K42" s="3"/>
      <c r="L42" s="3"/>
      <c r="M42" s="3"/>
      <c r="N42" s="23"/>
      <c r="P42" s="63"/>
    </row>
    <row r="43" spans="1:30" ht="14.25" thickBot="1">
      <c r="B43" s="71" t="s">
        <v>41</v>
      </c>
      <c r="C43" s="80" t="s">
        <v>83</v>
      </c>
      <c r="D43" s="48">
        <v>8</v>
      </c>
      <c r="E43" s="48">
        <v>8</v>
      </c>
      <c r="F43" s="48">
        <v>2</v>
      </c>
      <c r="G43" s="52">
        <f t="shared" ref="G43" si="20">SUM(G37:G42) / ($D43*$E43)</f>
        <v>46</v>
      </c>
      <c r="H43" s="51">
        <f t="shared" ref="H43" si="21">SUM(H37:H42) / ($D43*$E43)</f>
        <v>40.25</v>
      </c>
      <c r="I43" s="51">
        <f t="shared" ref="I43" si="22">SUM(I37:I42) / ($D43*$E43)</f>
        <v>5.75</v>
      </c>
      <c r="J43" s="51"/>
      <c r="K43" s="51">
        <f t="shared" ref="K43" si="23">SUM(K37:K42) / ($D43*$E43)</f>
        <v>0</v>
      </c>
      <c r="L43" s="51">
        <f t="shared" ref="L43" si="24">SUM(L37:L42) / ($D43*$E43)</f>
        <v>0</v>
      </c>
      <c r="M43" s="51">
        <f t="shared" ref="M43" si="25">SUM(M37:M42) / ($D43*$E43)</f>
        <v>0</v>
      </c>
      <c r="N43" s="53">
        <f>SUM(N37:N42) / ($D43*$E43)</f>
        <v>0</v>
      </c>
      <c r="O43" s="52">
        <f t="shared" ref="O43" si="26">SUM(O37:O42) / ($D43*$E43)</f>
        <v>14.0625</v>
      </c>
      <c r="P43" s="64">
        <f>SUM(P38:P39) / ($D43*$E43)</f>
        <v>16.0625</v>
      </c>
    </row>
    <row r="47" spans="1:30" ht="14.25" thickBot="1"/>
    <row r="48" spans="1:30" ht="14.25" thickBot="1">
      <c r="A48" s="61" t="s">
        <v>56</v>
      </c>
      <c r="G48" s="56" t="s">
        <v>67</v>
      </c>
      <c r="H48" s="47"/>
      <c r="I48" s="47"/>
      <c r="J48" s="47"/>
      <c r="K48" s="47"/>
      <c r="L48" s="47"/>
      <c r="M48" s="47"/>
      <c r="N48" s="57"/>
      <c r="O48" s="47" t="s">
        <v>68</v>
      </c>
      <c r="P48" s="62" t="s">
        <v>69</v>
      </c>
      <c r="R48" s="65" t="s">
        <v>44</v>
      </c>
      <c r="S48" s="27"/>
      <c r="T48" s="27"/>
      <c r="U48" s="27"/>
      <c r="V48" s="27"/>
      <c r="W48" s="27"/>
      <c r="X48" s="27"/>
      <c r="Y48" s="27"/>
      <c r="Z48" s="27"/>
      <c r="AA48" s="65"/>
      <c r="AB48" s="66"/>
      <c r="AC48" s="27"/>
      <c r="AD48" s="66"/>
    </row>
    <row r="49" spans="1:30" ht="14.25" thickBot="1">
      <c r="B49" s="47" t="s">
        <v>38</v>
      </c>
      <c r="C49" s="47" t="s">
        <v>36</v>
      </c>
      <c r="D49" s="47" t="s">
        <v>29</v>
      </c>
      <c r="E49" s="47" t="s">
        <v>30</v>
      </c>
      <c r="F49" s="47" t="s">
        <v>35</v>
      </c>
      <c r="G49" s="54" t="s">
        <v>28</v>
      </c>
      <c r="H49" s="55" t="s">
        <v>98</v>
      </c>
      <c r="I49" s="76" t="s">
        <v>40</v>
      </c>
      <c r="J49" s="55"/>
      <c r="K49" s="55" t="s">
        <v>72</v>
      </c>
      <c r="L49" s="55" t="s">
        <v>74</v>
      </c>
      <c r="M49" s="55" t="s">
        <v>34</v>
      </c>
      <c r="N49" s="75" t="s">
        <v>39</v>
      </c>
      <c r="O49" s="73" t="s">
        <v>92</v>
      </c>
      <c r="P49" s="74" t="s">
        <v>61</v>
      </c>
      <c r="R49" s="67" t="s">
        <v>31</v>
      </c>
      <c r="S49" s="58" t="s">
        <v>75</v>
      </c>
      <c r="T49" s="58" t="s">
        <v>79</v>
      </c>
      <c r="U49" s="58" t="s">
        <v>76</v>
      </c>
      <c r="V49" s="58"/>
      <c r="W49" s="58" t="s">
        <v>71</v>
      </c>
      <c r="X49" s="58" t="s">
        <v>73</v>
      </c>
      <c r="Y49" s="58" t="s">
        <v>77</v>
      </c>
      <c r="Z49" s="58" t="s">
        <v>78</v>
      </c>
      <c r="AA49" s="67" t="s">
        <v>29</v>
      </c>
      <c r="AB49" s="81" t="s">
        <v>30</v>
      </c>
      <c r="AC49" s="68" t="s">
        <v>57</v>
      </c>
      <c r="AD49" s="69" t="s">
        <v>62</v>
      </c>
    </row>
    <row r="50" spans="1:30">
      <c r="G50" s="17"/>
      <c r="H50" s="3"/>
      <c r="I50" s="3"/>
      <c r="J50" s="3"/>
      <c r="K50" s="3"/>
      <c r="L50" s="3"/>
      <c r="M50" s="3"/>
      <c r="N50" s="23"/>
      <c r="P50" s="63"/>
    </row>
    <row r="51" spans="1:30">
      <c r="C51" s="49" t="s">
        <v>51</v>
      </c>
      <c r="D51">
        <f>D56</f>
        <v>8</v>
      </c>
      <c r="E51">
        <f>E56+R51-1</f>
        <v>9</v>
      </c>
      <c r="F51">
        <f>F56</f>
        <v>1</v>
      </c>
      <c r="G51" s="17">
        <f t="shared" ref="G51:I52" si="27">$D51*$E51*S51*$F51</f>
        <v>144</v>
      </c>
      <c r="H51" s="3">
        <f t="shared" si="27"/>
        <v>72</v>
      </c>
      <c r="I51" s="3">
        <f t="shared" si="27"/>
        <v>72</v>
      </c>
      <c r="J51" s="3"/>
      <c r="K51" s="3">
        <f t="shared" ref="K51:N52" si="28">$D51*$E51*W51*$F51</f>
        <v>0</v>
      </c>
      <c r="L51" s="3">
        <f t="shared" si="28"/>
        <v>0</v>
      </c>
      <c r="M51" s="3">
        <f t="shared" si="28"/>
        <v>0</v>
      </c>
      <c r="N51" s="23">
        <f t="shared" si="28"/>
        <v>0</v>
      </c>
      <c r="O51">
        <f>$AA51*$AB51*F51*AC51/8</f>
        <v>81</v>
      </c>
      <c r="P51" s="63">
        <f>AA51*AB51*AC51/8*F51+D56*E56*AC51/8</f>
        <v>145</v>
      </c>
      <c r="R51">
        <v>2</v>
      </c>
      <c r="S51">
        <f>R51</f>
        <v>2</v>
      </c>
      <c r="T51">
        <f>R51-1</f>
        <v>1</v>
      </c>
      <c r="U51">
        <v>1</v>
      </c>
      <c r="AA51">
        <f>D56+R51-1</f>
        <v>9</v>
      </c>
      <c r="AB51">
        <f>E56+R51-1</f>
        <v>9</v>
      </c>
      <c r="AC51">
        <v>8</v>
      </c>
      <c r="AD51">
        <f>$AB$4</f>
        <v>2088960</v>
      </c>
    </row>
    <row r="52" spans="1:30">
      <c r="C52" s="49" t="s">
        <v>52</v>
      </c>
      <c r="D52">
        <f>D56</f>
        <v>8</v>
      </c>
      <c r="E52">
        <f>E56</f>
        <v>8</v>
      </c>
      <c r="F52">
        <f>F56</f>
        <v>1</v>
      </c>
      <c r="G52" s="17">
        <f t="shared" si="27"/>
        <v>128</v>
      </c>
      <c r="H52" s="3">
        <f t="shared" si="27"/>
        <v>64</v>
      </c>
      <c r="I52" s="3">
        <f t="shared" si="27"/>
        <v>64</v>
      </c>
      <c r="J52" s="3"/>
      <c r="K52" s="3">
        <f t="shared" si="28"/>
        <v>0</v>
      </c>
      <c r="L52" s="3">
        <f t="shared" si="28"/>
        <v>0</v>
      </c>
      <c r="M52" s="3">
        <f t="shared" si="28"/>
        <v>0</v>
      </c>
      <c r="N52" s="23">
        <f t="shared" si="28"/>
        <v>0</v>
      </c>
      <c r="P52" s="63"/>
      <c r="R52">
        <v>2</v>
      </c>
      <c r="S52">
        <f>R52</f>
        <v>2</v>
      </c>
      <c r="T52">
        <f>R52-1</f>
        <v>1</v>
      </c>
      <c r="U52">
        <v>1</v>
      </c>
    </row>
    <row r="53" spans="1:30">
      <c r="G53" s="17"/>
      <c r="H53" s="3"/>
      <c r="I53" s="3"/>
      <c r="J53" s="3"/>
      <c r="K53" s="3"/>
      <c r="L53" s="3"/>
      <c r="M53" s="3"/>
      <c r="N53" s="23"/>
      <c r="P53" s="63"/>
    </row>
    <row r="54" spans="1:30">
      <c r="B54" t="s">
        <v>37</v>
      </c>
      <c r="G54" s="17"/>
      <c r="H54" s="3"/>
      <c r="I54" s="3"/>
      <c r="J54" s="3"/>
      <c r="K54" s="3"/>
      <c r="L54" s="3"/>
      <c r="M54" s="3"/>
      <c r="N54" s="23"/>
      <c r="P54" s="63"/>
    </row>
    <row r="55" spans="1:30" ht="14.25" thickBot="1">
      <c r="B55" t="s">
        <v>37</v>
      </c>
      <c r="G55" s="17"/>
      <c r="H55" s="3"/>
      <c r="I55" s="3"/>
      <c r="J55" s="3"/>
      <c r="K55" s="3"/>
      <c r="L55" s="3"/>
      <c r="M55" s="3"/>
      <c r="N55" s="23"/>
      <c r="P55" s="63"/>
    </row>
    <row r="56" spans="1:30" ht="14.25" thickBot="1">
      <c r="B56" s="71" t="s">
        <v>43</v>
      </c>
      <c r="C56" s="80" t="s">
        <v>83</v>
      </c>
      <c r="D56" s="48">
        <v>8</v>
      </c>
      <c r="E56" s="48">
        <v>8</v>
      </c>
      <c r="F56" s="48">
        <v>1</v>
      </c>
      <c r="G56" s="52">
        <f t="shared" ref="G56" si="29">SUM(G50:G55) / ($D56*$E56)</f>
        <v>4.25</v>
      </c>
      <c r="H56" s="51">
        <f t="shared" ref="H56" si="30">SUM(H50:H55) / ($D56*$E56)</f>
        <v>2.125</v>
      </c>
      <c r="I56" s="51">
        <f t="shared" ref="I56" si="31">SUM(I50:I55) / ($D56*$E56)</f>
        <v>2.125</v>
      </c>
      <c r="J56" s="51"/>
      <c r="K56" s="51">
        <f t="shared" ref="K56" si="32">SUM(K50:K55) / ($D56*$E56)</f>
        <v>0</v>
      </c>
      <c r="L56" s="51">
        <f t="shared" ref="L56" si="33">SUM(L50:L55) / ($D56*$E56)</f>
        <v>0</v>
      </c>
      <c r="M56" s="51">
        <f t="shared" ref="M56" si="34">SUM(M50:M55) / ($D56*$E56)</f>
        <v>0</v>
      </c>
      <c r="N56" s="53">
        <f>SUM(N50:N55) / ($D56*$E56)</f>
        <v>0</v>
      </c>
      <c r="O56" s="52">
        <f t="shared" ref="O56" si="35">SUM(O50:O55) / ($D56*$E56)</f>
        <v>1.265625</v>
      </c>
      <c r="P56" s="64">
        <f>SUM(P51:P52) / ($D56*$E56)</f>
        <v>2.265625</v>
      </c>
    </row>
    <row r="58" spans="1:30" ht="14.25" thickBot="1"/>
    <row r="59" spans="1:30" ht="14.25" thickBot="1">
      <c r="A59" s="61" t="s">
        <v>65</v>
      </c>
      <c r="G59" s="56" t="s">
        <v>67</v>
      </c>
      <c r="H59" s="47"/>
      <c r="I59" s="47"/>
      <c r="J59" s="47"/>
      <c r="K59" s="47"/>
      <c r="L59" s="47"/>
      <c r="M59" s="47"/>
      <c r="N59" s="57"/>
      <c r="O59" s="47" t="s">
        <v>68</v>
      </c>
      <c r="P59" s="62" t="s">
        <v>69</v>
      </c>
      <c r="R59" s="65" t="s">
        <v>44</v>
      </c>
      <c r="S59" s="27"/>
      <c r="T59" s="27"/>
      <c r="U59" s="27"/>
      <c r="V59" s="27"/>
      <c r="W59" s="27"/>
      <c r="X59" s="27"/>
      <c r="Y59" s="27"/>
      <c r="Z59" s="27"/>
      <c r="AA59" s="65"/>
      <c r="AB59" s="66"/>
      <c r="AC59" s="27"/>
      <c r="AD59" s="66"/>
    </row>
    <row r="60" spans="1:30" ht="14.25" thickBot="1">
      <c r="B60" s="47" t="s">
        <v>38</v>
      </c>
      <c r="C60" s="47" t="s">
        <v>36</v>
      </c>
      <c r="D60" s="47" t="s">
        <v>29</v>
      </c>
      <c r="E60" s="47" t="s">
        <v>30</v>
      </c>
      <c r="F60" s="47" t="s">
        <v>35</v>
      </c>
      <c r="G60" s="54" t="s">
        <v>28</v>
      </c>
      <c r="H60" s="55" t="s">
        <v>98</v>
      </c>
      <c r="I60" s="76" t="s">
        <v>40</v>
      </c>
      <c r="J60" s="55"/>
      <c r="K60" s="55" t="s">
        <v>72</v>
      </c>
      <c r="L60" s="55" t="s">
        <v>74</v>
      </c>
      <c r="M60" s="55" t="s">
        <v>34</v>
      </c>
      <c r="N60" s="75" t="s">
        <v>39</v>
      </c>
      <c r="O60" s="73" t="s">
        <v>91</v>
      </c>
      <c r="P60" s="74" t="s">
        <v>61</v>
      </c>
      <c r="R60" s="67" t="s">
        <v>31</v>
      </c>
      <c r="S60" s="58" t="s">
        <v>75</v>
      </c>
      <c r="T60" s="58" t="s">
        <v>79</v>
      </c>
      <c r="U60" s="58" t="s">
        <v>76</v>
      </c>
      <c r="V60" s="58"/>
      <c r="W60" s="58" t="s">
        <v>71</v>
      </c>
      <c r="X60" s="58" t="s">
        <v>73</v>
      </c>
      <c r="Y60" s="58" t="s">
        <v>77</v>
      </c>
      <c r="Z60" s="58" t="s">
        <v>78</v>
      </c>
      <c r="AA60" s="67" t="s">
        <v>29</v>
      </c>
      <c r="AB60" s="81" t="s">
        <v>30</v>
      </c>
      <c r="AC60" s="68" t="s">
        <v>57</v>
      </c>
      <c r="AD60" s="69" t="s">
        <v>62</v>
      </c>
    </row>
    <row r="61" spans="1:30">
      <c r="G61" s="17"/>
      <c r="N61" s="23"/>
      <c r="P61" s="63"/>
    </row>
    <row r="62" spans="1:30">
      <c r="B62" s="49" t="s">
        <v>70</v>
      </c>
      <c r="C62" s="49" t="s">
        <v>82</v>
      </c>
      <c r="D62">
        <f>D67</f>
        <v>16</v>
      </c>
      <c r="E62">
        <f>E67+R62-1</f>
        <v>17</v>
      </c>
      <c r="F62">
        <f>F67</f>
        <v>1</v>
      </c>
      <c r="G62" s="17">
        <f t="shared" ref="G62:I64" si="36">$D62*$E62*S62*$F62</f>
        <v>0</v>
      </c>
      <c r="H62" s="3">
        <f t="shared" si="36"/>
        <v>544</v>
      </c>
      <c r="I62" s="3">
        <f t="shared" si="36"/>
        <v>544</v>
      </c>
      <c r="J62" s="3"/>
      <c r="K62" s="3">
        <f t="shared" ref="K62:N64" si="37">$D62*$E62*W62*$F62</f>
        <v>272</v>
      </c>
      <c r="L62" s="3">
        <f t="shared" si="37"/>
        <v>0</v>
      </c>
      <c r="M62" s="3">
        <f t="shared" si="37"/>
        <v>0</v>
      </c>
      <c r="N62" s="23">
        <f t="shared" si="37"/>
        <v>0</v>
      </c>
      <c r="O62">
        <f>$AA62*$AB62*F62*AC62/8</f>
        <v>578</v>
      </c>
      <c r="P62" s="63">
        <f>AA62*AB62*AC62/8*F62+D67*E67*AC62/8</f>
        <v>1090</v>
      </c>
      <c r="R62">
        <v>2</v>
      </c>
      <c r="S62" s="72">
        <v>0</v>
      </c>
      <c r="T62" s="72">
        <v>2</v>
      </c>
      <c r="U62" s="72">
        <v>2</v>
      </c>
      <c r="V62" s="72"/>
      <c r="W62" s="72">
        <v>1</v>
      </c>
      <c r="X62" s="72">
        <v>0</v>
      </c>
      <c r="Y62" s="72">
        <v>0</v>
      </c>
      <c r="Z62" s="72"/>
      <c r="AA62">
        <f>D67+R62-1</f>
        <v>17</v>
      </c>
      <c r="AB62">
        <f>E67+R62-1</f>
        <v>17</v>
      </c>
      <c r="AC62">
        <f>4*4</f>
        <v>16</v>
      </c>
      <c r="AD62">
        <f>$AB$4</f>
        <v>2088960</v>
      </c>
    </row>
    <row r="63" spans="1:30">
      <c r="B63" s="49"/>
      <c r="C63" s="49" t="s">
        <v>81</v>
      </c>
      <c r="D63">
        <f>D67</f>
        <v>16</v>
      </c>
      <c r="E63">
        <f>E67</f>
        <v>16</v>
      </c>
      <c r="F63">
        <f>F67</f>
        <v>1</v>
      </c>
      <c r="G63" s="17">
        <f t="shared" si="36"/>
        <v>0</v>
      </c>
      <c r="H63" s="3">
        <f t="shared" si="36"/>
        <v>512</v>
      </c>
      <c r="I63" s="3">
        <f t="shared" si="36"/>
        <v>0</v>
      </c>
      <c r="J63" s="3"/>
      <c r="K63" s="3">
        <f t="shared" si="37"/>
        <v>0</v>
      </c>
      <c r="L63" s="3">
        <f t="shared" si="37"/>
        <v>0</v>
      </c>
      <c r="M63" s="3">
        <f t="shared" si="37"/>
        <v>0</v>
      </c>
      <c r="N63" s="23">
        <f t="shared" si="37"/>
        <v>0</v>
      </c>
      <c r="P63" s="63"/>
      <c r="S63">
        <v>0</v>
      </c>
      <c r="T63">
        <v>2</v>
      </c>
      <c r="U63">
        <v>0</v>
      </c>
      <c r="W63">
        <v>0</v>
      </c>
      <c r="X63">
        <v>0</v>
      </c>
      <c r="Y63">
        <v>0</v>
      </c>
    </row>
    <row r="64" spans="1:30">
      <c r="B64" s="49" t="s">
        <v>64</v>
      </c>
      <c r="C64" s="49" t="s">
        <v>80</v>
      </c>
      <c r="D64">
        <f>D67</f>
        <v>16</v>
      </c>
      <c r="E64">
        <f t="shared" ref="E64:F64" si="38">E67</f>
        <v>16</v>
      </c>
      <c r="F64">
        <f t="shared" si="38"/>
        <v>1</v>
      </c>
      <c r="G64" s="17">
        <f t="shared" si="36"/>
        <v>0</v>
      </c>
      <c r="H64" s="3">
        <f t="shared" si="36"/>
        <v>512</v>
      </c>
      <c r="I64" s="3">
        <f t="shared" si="36"/>
        <v>0</v>
      </c>
      <c r="J64" s="3"/>
      <c r="K64" s="3">
        <f t="shared" si="37"/>
        <v>0</v>
      </c>
      <c r="L64" s="3">
        <f t="shared" si="37"/>
        <v>256</v>
      </c>
      <c r="M64" s="3">
        <f t="shared" si="37"/>
        <v>0</v>
      </c>
      <c r="N64" s="23">
        <f t="shared" si="37"/>
        <v>0</v>
      </c>
      <c r="P64" s="63"/>
      <c r="S64">
        <v>0</v>
      </c>
      <c r="T64">
        <v>2</v>
      </c>
      <c r="U64">
        <v>0</v>
      </c>
      <c r="W64">
        <v>0</v>
      </c>
      <c r="X64">
        <v>1</v>
      </c>
      <c r="Y64">
        <v>0</v>
      </c>
    </row>
    <row r="65" spans="2:16">
      <c r="B65" t="s">
        <v>37</v>
      </c>
      <c r="G65" s="17"/>
      <c r="N65" s="23"/>
      <c r="P65" s="63"/>
    </row>
    <row r="66" spans="2:16" ht="14.25" thickBot="1">
      <c r="B66" t="s">
        <v>37</v>
      </c>
      <c r="G66" s="17"/>
      <c r="N66" s="23"/>
      <c r="P66" s="63"/>
    </row>
    <row r="67" spans="2:16" ht="14.25" thickBot="1">
      <c r="B67" s="71" t="s">
        <v>63</v>
      </c>
      <c r="C67" s="80" t="s">
        <v>83</v>
      </c>
      <c r="D67" s="48">
        <v>16</v>
      </c>
      <c r="E67" s="48">
        <v>16</v>
      </c>
      <c r="F67" s="48">
        <v>1</v>
      </c>
      <c r="G67" s="52">
        <f t="shared" ref="G67:I67" si="39">SUM(G61:G66) / ($D67*$E67)</f>
        <v>0</v>
      </c>
      <c r="H67" s="51">
        <f t="shared" si="39"/>
        <v>6.125</v>
      </c>
      <c r="I67" s="51">
        <f t="shared" si="39"/>
        <v>2.125</v>
      </c>
      <c r="J67" s="51"/>
      <c r="K67" s="51">
        <f t="shared" ref="K67" si="40">SUM(K61:K66) / ($D67*$E67)</f>
        <v>1.0625</v>
      </c>
      <c r="L67" s="51">
        <f t="shared" ref="L67" si="41">SUM(L61:L66) / ($D67*$E67)</f>
        <v>1</v>
      </c>
      <c r="M67" s="51">
        <f t="shared" ref="M67" si="42">SUM(M61:M66) / ($D67*$E67)</f>
        <v>0</v>
      </c>
      <c r="N67" s="51">
        <f>SUM(N61:N66) / ($D67*$E67)</f>
        <v>0</v>
      </c>
      <c r="O67" s="52">
        <f t="shared" ref="O67:P67" si="43">SUM(O61:O66) / ($D67*$E67)</f>
        <v>2.2578125</v>
      </c>
      <c r="P67" s="53">
        <f t="shared" si="43"/>
        <v>4.2578125</v>
      </c>
    </row>
  </sheetData>
  <phoneticPr fontId="12" type="noConversion"/>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Basic</vt:lpstr>
      <vt:lpstr>Examples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s124087_0209</dc:creator>
  <cp:lastModifiedBy>s124087_0209</cp:lastModifiedBy>
  <dcterms:created xsi:type="dcterms:W3CDTF">2013-02-04T07:54:29Z</dcterms:created>
  <dcterms:modified xsi:type="dcterms:W3CDTF">2013-10-25T09:35:00Z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