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20160" windowHeight="9480" activeTab="2"/>
  </bookViews>
  <sheets>
    <sheet name="SummaryHM70" sheetId="30" r:id="rId1"/>
    <sheet name="DetailHM70" sheetId="33" r:id="rId2"/>
    <sheet name="E0143 test2" sheetId="36" r:id="rId3"/>
  </sheets>
  <calcPr calcId="125725"/>
</workbook>
</file>

<file path=xl/calcChain.xml><?xml version="1.0" encoding="utf-8"?>
<calcChain xmlns="http://schemas.openxmlformats.org/spreadsheetml/2006/main">
  <c r="L27" i="36"/>
  <c r="L33" s="1"/>
  <c r="K27"/>
  <c r="K33" s="1"/>
  <c r="J27"/>
  <c r="J33" s="1"/>
  <c r="I27"/>
  <c r="I33" s="1"/>
  <c r="H27"/>
  <c r="H33" s="1"/>
  <c r="G27"/>
  <c r="G33" s="1"/>
  <c r="F27"/>
  <c r="F33" s="1"/>
  <c r="E27"/>
  <c r="E33" s="1"/>
  <c r="D27"/>
  <c r="D33" s="1"/>
  <c r="L26"/>
  <c r="L32" s="1"/>
  <c r="K26"/>
  <c r="K32" s="1"/>
  <c r="J26"/>
  <c r="J32" s="1"/>
  <c r="I26"/>
  <c r="I32" s="1"/>
  <c r="H26"/>
  <c r="H32" s="1"/>
  <c r="G26"/>
  <c r="G32" s="1"/>
  <c r="F26"/>
  <c r="F32" s="1"/>
  <c r="E26"/>
  <c r="E32" s="1"/>
  <c r="D26"/>
  <c r="D32" s="1"/>
  <c r="L25"/>
  <c r="L31" s="1"/>
  <c r="K25"/>
  <c r="K31" s="1"/>
  <c r="J25"/>
  <c r="J31" s="1"/>
  <c r="I25"/>
  <c r="I31" s="1"/>
  <c r="H25"/>
  <c r="H31" s="1"/>
  <c r="G25"/>
  <c r="G31" s="1"/>
  <c r="F25"/>
  <c r="F31" s="1"/>
  <c r="E25"/>
  <c r="E31" s="1"/>
  <c r="D25"/>
  <c r="D31" s="1"/>
  <c r="L24"/>
  <c r="L30" s="1"/>
  <c r="K24"/>
  <c r="K30" s="1"/>
  <c r="J24"/>
  <c r="J30" s="1"/>
  <c r="I24"/>
  <c r="I30" s="1"/>
  <c r="H24"/>
  <c r="H30" s="1"/>
  <c r="G24"/>
  <c r="G30" s="1"/>
  <c r="F24"/>
  <c r="F30" s="1"/>
  <c r="E24"/>
  <c r="E30" s="1"/>
  <c r="D24"/>
  <c r="D30" s="1"/>
  <c r="L6"/>
  <c r="K6"/>
  <c r="J6"/>
  <c r="G6"/>
  <c r="D6"/>
  <c r="L193" i="33"/>
  <c r="K193"/>
  <c r="J193"/>
  <c r="G193"/>
  <c r="D193"/>
  <c r="L192"/>
  <c r="K192"/>
  <c r="J192"/>
  <c r="I192"/>
  <c r="H192"/>
  <c r="G192"/>
  <c r="D192"/>
  <c r="L191"/>
  <c r="L6" i="30"/>
  <c r="K191" i="33"/>
  <c r="K6" i="30"/>
  <c r="J191" i="33"/>
  <c r="J6" i="30"/>
  <c r="G191" i="33"/>
  <c r="G6" i="30"/>
  <c r="D191" i="33"/>
  <c r="D6" i="30"/>
  <c r="C186" i="33"/>
  <c r="B186"/>
  <c r="C64"/>
  <c r="E64"/>
  <c r="B64"/>
  <c r="C63"/>
  <c r="E63"/>
  <c r="B63"/>
  <c r="C62"/>
  <c r="E62" s="1"/>
  <c r="B62"/>
  <c r="E61"/>
  <c r="C61"/>
  <c r="B61"/>
  <c r="E43"/>
  <c r="C43"/>
  <c r="B43"/>
  <c r="F43" s="1"/>
  <c r="E42"/>
  <c r="C42"/>
  <c r="B42"/>
  <c r="F42" s="1"/>
  <c r="C41"/>
  <c r="B41"/>
  <c r="E41" s="1"/>
  <c r="C40"/>
  <c r="B40"/>
  <c r="E40" s="1"/>
  <c r="D23" i="30"/>
  <c r="E23"/>
  <c r="F23"/>
  <c r="G23"/>
  <c r="H23"/>
  <c r="I23"/>
  <c r="J23"/>
  <c r="K23"/>
  <c r="L23"/>
  <c r="E24"/>
  <c r="F24"/>
  <c r="G24"/>
  <c r="H24"/>
  <c r="I24"/>
  <c r="J24"/>
  <c r="K24"/>
  <c r="L24"/>
  <c r="E25"/>
  <c r="F25"/>
  <c r="G25"/>
  <c r="H25"/>
  <c r="I25"/>
  <c r="J25"/>
  <c r="K25"/>
  <c r="L25"/>
  <c r="E26"/>
  <c r="F26"/>
  <c r="G26"/>
  <c r="H26"/>
  <c r="I26"/>
  <c r="J26"/>
  <c r="K26"/>
  <c r="L26"/>
  <c r="D25"/>
  <c r="D26"/>
  <c r="D24"/>
  <c r="L20"/>
  <c r="K20"/>
  <c r="J20"/>
  <c r="I20"/>
  <c r="H20"/>
  <c r="G20"/>
  <c r="F20"/>
  <c r="E20"/>
  <c r="D20"/>
  <c r="L19"/>
  <c r="K19"/>
  <c r="J19"/>
  <c r="I19"/>
  <c r="H19"/>
  <c r="G19"/>
  <c r="F19"/>
  <c r="E19"/>
  <c r="D19"/>
  <c r="L18"/>
  <c r="K18"/>
  <c r="J18"/>
  <c r="I18"/>
  <c r="H18"/>
  <c r="G18"/>
  <c r="F18"/>
  <c r="E18"/>
  <c r="D18"/>
  <c r="L17"/>
  <c r="K17"/>
  <c r="J17"/>
  <c r="I17"/>
  <c r="H17"/>
  <c r="G17"/>
  <c r="F17"/>
  <c r="E17"/>
  <c r="D17"/>
  <c r="I186" i="33"/>
  <c r="I191"/>
  <c r="I6" i="36" s="1"/>
  <c r="H186" i="33"/>
  <c r="H193" s="1"/>
  <c r="F63"/>
  <c r="F64"/>
  <c r="F186"/>
  <c r="F193" s="1"/>
  <c r="E186"/>
  <c r="E193"/>
  <c r="I6" i="30"/>
  <c r="I193" i="33"/>
  <c r="H191"/>
  <c r="H6" i="30" s="1"/>
  <c r="F192" i="33" l="1"/>
  <c r="F191"/>
  <c r="E192"/>
  <c r="E191"/>
  <c r="H6" i="36"/>
  <c r="E6" l="1"/>
  <c r="E6" i="30"/>
  <c r="F6" i="36"/>
  <c r="F6" i="30"/>
</calcChain>
</file>

<file path=xl/sharedStrings.xml><?xml version="1.0" encoding="utf-8"?>
<sst xmlns="http://schemas.openxmlformats.org/spreadsheetml/2006/main" count="320" uniqueCount="156">
  <si>
    <t>Mul</t>
    <phoneticPr fontId="1"/>
  </si>
  <si>
    <t>Div</t>
    <phoneticPr fontId="1"/>
  </si>
  <si>
    <t>Clip</t>
    <phoneticPr fontId="1"/>
  </si>
  <si>
    <t xml:space="preserve">      x += pRef[j];</t>
  </si>
  <si>
    <t xml:space="preserve">      y += pRec[j];</t>
  </si>
  <si>
    <t xml:space="preserve">      xx += pRef[j] * pRef[j];</t>
  </si>
  <si>
    <t xml:space="preserve">      xy += pRef[j] * pRec[j];</t>
  </si>
  <si>
    <t xml:space="preserve">  if(pcCU-&gt;getPULeft(uiTmpPartIdx, pcCU-&gt;getZorderIdxInCU()) &amp;&amp; iCUPelX &gt; 0 &amp;&amp; iRefX &gt; 0)</t>
  </si>
  <si>
    <t xml:space="preserve">      x += pRef[0];</t>
  </si>
  <si>
    <t xml:space="preserve">      y += pRec[0];</t>
  </si>
  <si>
    <t xml:space="preserve">      xx += pRef[0] * pRef[0];</t>
  </si>
  <si>
    <t xml:space="preserve">      xy += pRef[0] * pRec[0];</t>
  </si>
  <si>
    <t xml:space="preserve">      pRec += iRecStride;</t>
  </si>
  <si>
    <t xml:space="preserve">    }</t>
  </si>
  <si>
    <t xml:space="preserve">    iCountShift += iCountShift &gt; 0 ? 1 : ( g_aucConvertToBit[ uiWidth ] + 2 );</t>
  </si>
  <si>
    <t xml:space="preserve">  if( iCountShift == 0 )</t>
  </si>
  <si>
    <t xml:space="preserve">  if(iTempShift &gt; 0)</t>
  </si>
  <si>
    <t xml:space="preserve">  {</t>
  </si>
  <si>
    <t xml:space="preserve">    x  = ( x +  ( 1 &lt;&lt; ( iTempShift - 1 ) ) ) &gt;&gt; iTempShift;</t>
  </si>
  <si>
    <t xml:space="preserve">    y  = ( y +  ( 1 &lt;&lt; ( iTempShift - 1 ) ) ) &gt;&gt; iTempShift;</t>
  </si>
  <si>
    <t xml:space="preserve">    xx = ( xx + ( 1 &lt;&lt; ( iTempShift - 1 ) ) ) &gt;&gt; iTempShift;</t>
  </si>
  <si>
    <t xml:space="preserve">    xy = ( xy + ( 1 &lt;&lt; ( iTempShift - 1 ) ) ) &gt;&gt; iTempShift;</t>
  </si>
  <si>
    <t xml:space="preserve">    iCountShift -= iTempShift;</t>
  </si>
  <si>
    <t xml:space="preserve">  }</t>
  </si>
  <si>
    <t xml:space="preserve">    Int a1 = ( xy &lt;&lt; iCountShift ) - y * x;</t>
  </si>
  <si>
    <t xml:space="preserve">    Int a2 = ( xx &lt;&lt; iCountShift ) - x * x;              </t>
  </si>
  <si>
    <t xml:space="preserve">    {</t>
  </si>
  <si>
    <t xml:space="preserve">      const Int iShiftA2 = 6;</t>
  </si>
  <si>
    <t xml:space="preserve">      const Int iShiftA1 = 15;</t>
  </si>
  <si>
    <t xml:space="preserve">      const Int iAccuracyShift = 15;</t>
  </si>
  <si>
    <t xml:space="preserve">      Int iScaleShiftA2 = 0;</t>
  </si>
  <si>
    <t xml:space="preserve">      Int iScaleShiftA1 = 0;</t>
  </si>
  <si>
    <t xml:space="preserve">      Int a1s = a1;</t>
  </si>
  <si>
    <t xml:space="preserve">      Int a2s = a2;</t>
  </si>
  <si>
    <t xml:space="preserve">      iScaleShiftA2 = GetMSB( abs( a2 ) ) - iShiftA2;  </t>
  </si>
  <si>
    <t xml:space="preserve">      if( iScaleShiftA1 &lt; 0 )</t>
  </si>
  <si>
    <t xml:space="preserve">      {</t>
  </si>
  <si>
    <t xml:space="preserve">        iScaleShiftA1 = 0;</t>
  </si>
  <si>
    <t xml:space="preserve">      }</t>
  </si>
  <si>
    <t xml:space="preserve">      if( iScaleShiftA2 &lt; 0 )</t>
  </si>
  <si>
    <t xml:space="preserve">        iScaleShiftA2 = 0;</t>
  </si>
  <si>
    <t xml:space="preserve">      Int iScaleShiftA = iScaleShiftA2 + iAccuracyShift - iShift - iScaleShiftA1;</t>
  </si>
  <si>
    <t xml:space="preserve">      a2s = a2 &gt;&gt; iScaleShiftA2;</t>
  </si>
  <si>
    <t xml:space="preserve">      a1s = a1 &gt;&gt; iScaleShiftA1;</t>
  </si>
  <si>
    <t xml:space="preserve">      if (a2s &gt;= 1)</t>
  </si>
  <si>
    <t xml:space="preserve">        a = a1s * m_uiaShift[ a2s - 1];</t>
  </si>
  <si>
    <t xml:space="preserve">      else</t>
  </si>
  <si>
    <t xml:space="preserve">        a = 0;</t>
  </si>
  <si>
    <t xml:space="preserve">      if( iScaleShiftA &lt; 0 )</t>
  </si>
  <si>
    <t xml:space="preserve">        a = a &lt;&lt; -iScaleShiftA;</t>
  </si>
  <si>
    <t xml:space="preserve">        a = a &gt;&gt; iScaleShiftA;</t>
  </si>
  <si>
    <t xml:space="preserve">      a = Clip3(-( 1 &lt;&lt; 15 ), ( 1 &lt;&lt; 15 ) - 1, a); </t>
  </si>
  <si>
    <t xml:space="preserve">      Int minA = -(1 &lt;&lt; (6));</t>
  </si>
  <si>
    <t xml:space="preserve">      Int maxA = (1 &lt;&lt; 6) - 1;</t>
  </si>
  <si>
    <t xml:space="preserve">      if( a &lt;= maxA &amp;&amp; a &gt;= minA )</t>
  </si>
  <si>
    <t xml:space="preserve">        // do nothing</t>
  </si>
  <si>
    <t xml:space="preserve">        a = a &gt;&gt; (9-n);</t>
  </si>
  <si>
    <t xml:space="preserve">        iShift -= (9-n);</t>
  </si>
  <si>
    <t xml:space="preserve">      b = (  y - ( ( a * x ) &gt;&gt; iShift ) + ( 1 &lt;&lt; ( iCountShift - 1 ) ) ) &gt;&gt; iCountShift;</t>
  </si>
  <si>
    <t>Add/Sub</t>
    <phoneticPr fontId="1"/>
  </si>
  <si>
    <t>Comparison/Branch</t>
    <phoneticPr fontId="2"/>
  </si>
  <si>
    <t>width</t>
    <phoneticPr fontId="2"/>
  </si>
  <si>
    <t>height</t>
    <phoneticPr fontId="2"/>
  </si>
  <si>
    <t xml:space="preserve">  TComPicYuv *pRecPic = pcCU-&gt;getPic()-&gt;getPicYuvRec();</t>
  </si>
  <si>
    <t xml:space="preserve">  UInt uiWidth, uiHeight, uiTmpPartIdx;</t>
  </si>
  <si>
    <t xml:space="preserve">  Int iCUPelX, iCUPelY, iRefX, iRefY, iRefOffset;</t>
  </si>
  <si>
    <t xml:space="preserve">  iCUPelX = pcCU-&gt;getCUPelX() + g_auiRasterToPelX[g_auiZscanToRaster[pcCU-&gt;getZorderIdxInCU()]];</t>
  </si>
  <si>
    <t xml:space="preserve">  iCUPelY = pcCU-&gt;getCUPelY() + g_auiRasterToPelY[g_auiZscanToRaster[pcCU-&gt;getZorderIdxInCU()]];</t>
  </si>
  <si>
    <t xml:space="preserve">  iRefY   = iCUPelY + (pMv-&gt;getVer() &gt;&gt; 2);</t>
  </si>
  <si>
    <t xml:space="preserve">  Int i, j, iCountShift = 0;</t>
  </si>
  <si>
    <t xml:space="preserve">  // LLS parameters estimation --&gt;</t>
  </si>
  <si>
    <t xml:space="preserve">  Int x = 0, y = 0, xx = 0, xy = 0;</t>
  </si>
  <si>
    <t xml:space="preserve">  if(pcCU-&gt;getPUAbove(uiTmpPartIdx, pcCU-&gt;getZorderIdxInCU()) &amp;&amp; iCUPelY &gt; 0 &amp;&amp; iRefY &gt; 0)</t>
  </si>
  <si>
    <t xml:space="preserve">    iCountShift += g_aucConvertToBit[ uiWidth ] + 2;</t>
  </si>
  <si>
    <t xml:space="preserve">    for( i = 0; i &lt; uiHeight; i++ )</t>
  </si>
  <si>
    <t xml:space="preserve">  iShift = 13;</t>
  </si>
  <si>
    <t xml:space="preserve">    a = 1;</t>
  </si>
  <si>
    <t xml:space="preserve">    b = 0;</t>
  </si>
  <si>
    <t xml:space="preserve">    iShift = 0;</t>
  </si>
  <si>
    <t xml:space="preserve">  else</t>
  </si>
  <si>
    <t xml:space="preserve">  }   </t>
  </si>
  <si>
    <t>}</t>
  </si>
  <si>
    <t>Void TComPrediction::xGetLLSICPrediction(TComDataCU* pcCU, TComMv *pMv, TComPicYuv *pRefPic, Int &amp;a, Int &amp;b, Int &amp;iShift)</t>
  </si>
  <si>
    <t>{</t>
  </si>
  <si>
    <t xml:space="preserve">  Pel *pRec, *pRef;</t>
  </si>
  <si>
    <t xml:space="preserve">  Int iRecStride = pRecPic-&gt;getStride(), iRefStride = pRefPic-&gt;getStride();</t>
  </si>
  <si>
    <t xml:space="preserve">  uiWidth = pcCU-&gt;getWidth(0);</t>
  </si>
  <si>
    <t xml:space="preserve">  uiHeight = pcCU-&gt;getHeight(0);</t>
  </si>
  <si>
    <t xml:space="preserve">    iRefOffset = ( pMv-&gt;getHor() &gt;&gt; 2 ) + ( pMv-&gt;getVer() &gt;&gt; 2 ) * iRefStride - iRefStride;</t>
  </si>
  <si>
    <t xml:space="preserve">    pRef = pRefPic-&gt;getLumaAddr( pcCU-&gt;getAddr(), pcCU-&gt;getZorderIdxInCU() ) + iRefOffset;</t>
  </si>
  <si>
    <t xml:space="preserve">    iRefOffset = ( pMv-&gt;getHor() &gt;&gt; 2 ) + ( pMv-&gt;getVer() &gt;&gt; 2 ) * iRefStride - 1;</t>
  </si>
  <si>
    <t xml:space="preserve">    pRec = pRecPic-&gt;getLumaAddr( pcCU-&gt;getAddr(), pcCU-&gt;getZorderIdxInCU() ) - 1;</t>
  </si>
  <si>
    <t>Table</t>
    <phoneticPr fontId="2"/>
  </si>
  <si>
    <t>Floor</t>
    <phoneticPr fontId="2"/>
  </si>
  <si>
    <t>ShiftA</t>
    <phoneticPr fontId="2"/>
  </si>
  <si>
    <t>ShiftC</t>
    <phoneticPr fontId="1"/>
  </si>
  <si>
    <t xml:space="preserve">    for (i = 0; i &lt; height; i++)</t>
  </si>
  <si>
    <t xml:space="preserve">      for (j = 0; j &lt; width; j++)</t>
  </si>
  <si>
    <t xml:space="preserve">        if(bi)</t>
  </si>
  <si>
    <t xml:space="preserve">        {</t>
  </si>
  <si>
    <t xml:space="preserve">          Int iIFshift = IF_INTERNAL_PREC - ( g_uiBitDepth + g_uiBitIncrement );</t>
  </si>
  <si>
    <t xml:space="preserve">          dst[j] = ( (a*dst[j]+a*IF_INTERNAL_OFFS) &gt;&gt; iShift ) + b*(1&lt;&lt;iIFshift) - IF_INTERNAL_OFFS;</t>
  </si>
  <si>
    <t xml:space="preserve">        }</t>
  </si>
  <si>
    <t xml:space="preserve">        else</t>
  </si>
  <si>
    <t xml:space="preserve">          dst[j] = Clip( ( (a*dst[j]) &gt;&gt; iShift ) + b );</t>
  </si>
  <si>
    <t xml:space="preserve">      dst += dstStride;</t>
  </si>
  <si>
    <t xml:space="preserve">  if(bICFlag)</t>
  </si>
  <si>
    <t xml:space="preserve">    Int a, b, iShift, i, j;</t>
  </si>
  <si>
    <t xml:space="preserve">    xGetLLSICPrediction(cu, mv, refPic, a, b, iShift);</t>
  </si>
  <si>
    <t>IC pred</t>
    <phoneticPr fontId="2"/>
  </si>
  <si>
    <t>IC param</t>
    <phoneticPr fontId="2"/>
  </si>
  <si>
    <t>SUM All</t>
    <phoneticPr fontId="2"/>
  </si>
  <si>
    <t>width</t>
  </si>
  <si>
    <t>height</t>
  </si>
  <si>
    <t>Comparison/Branch</t>
  </si>
  <si>
    <t>Add/Sub</t>
  </si>
  <si>
    <t>Mul</t>
  </si>
  <si>
    <t>ShiftC</t>
  </si>
  <si>
    <t>ShiftA</t>
  </si>
  <si>
    <t>Clip</t>
  </si>
  <si>
    <t>Div</t>
  </si>
  <si>
    <t>Table</t>
  </si>
  <si>
    <t>Floor</t>
  </si>
  <si>
    <t>8x8</t>
    <phoneticPr fontId="2"/>
  </si>
  <si>
    <t>16x16</t>
    <phoneticPr fontId="2"/>
  </si>
  <si>
    <t>32x32</t>
    <phoneticPr fontId="2"/>
  </si>
  <si>
    <t>64x64</t>
    <phoneticPr fontId="2"/>
  </si>
  <si>
    <t>4x4</t>
    <phoneticPr fontId="2"/>
  </si>
  <si>
    <t>8x8CU</t>
    <phoneticPr fontId="2"/>
  </si>
  <si>
    <t>16x16CU</t>
    <phoneticPr fontId="2"/>
  </si>
  <si>
    <t>32x32CU</t>
    <phoneticPr fontId="2"/>
  </si>
  <si>
    <t>64x64CU</t>
    <phoneticPr fontId="2"/>
  </si>
  <si>
    <t>Luma</t>
    <phoneticPr fontId="2"/>
  </si>
  <si>
    <t>Chroma</t>
    <phoneticPr fontId="2"/>
  </si>
  <si>
    <t>4x4x2</t>
    <phoneticPr fontId="2"/>
  </si>
  <si>
    <t>8x8x2</t>
    <phoneticPr fontId="2"/>
  </si>
  <si>
    <t>16x16x2</t>
    <phoneticPr fontId="2"/>
  </si>
  <si>
    <t>32x32x2</t>
    <phoneticPr fontId="2"/>
  </si>
  <si>
    <t>Summary</t>
    <phoneticPr fontId="2"/>
  </si>
  <si>
    <t>Raw</t>
    <phoneticPr fontId="2"/>
  </si>
  <si>
    <t>CU basis</t>
    <phoneticPr fontId="2"/>
  </si>
  <si>
    <t>#if LGE_ROUND_OFFSET_D0135</t>
  </si>
  <si>
    <t xml:space="preserve">  iRefX   = iCUPelX + ((pMv-&gt;getHor()+2) &gt;&gt; 2);</t>
  </si>
  <si>
    <t xml:space="preserve">  iRefY   = iCUPelY + ((pMv-&gt;getVer()+2) &gt;&gt; 2);</t>
  </si>
  <si>
    <t>#else</t>
  </si>
  <si>
    <t xml:space="preserve">  iRefX   = iCUPelX + (pMv-&gt;getHor() &gt;&gt; 2);</t>
  </si>
  <si>
    <t>#endif</t>
  </si>
  <si>
    <t xml:space="preserve">    iRefOffset = ( (pMv-&gt;getHor()+2) &gt;&gt; 2 ) + ( (pMv-&gt;getVer()+2) &gt;&gt; 2 ) * iRefStride - iRefStride;</t>
  </si>
  <si>
    <t xml:space="preserve">    pRec = pRecPic-&gt;getLumaAddr( pcCU-&gt;getAddr(), pcCU-&gt;getZorderIdxInCU() ) - iRecStride;</t>
  </si>
  <si>
    <t xml:space="preserve">    for( j = 0; j &lt; uiWidth; j++ )</t>
  </si>
  <si>
    <t xml:space="preserve">    iRefOffset = ( (pMv-&gt;getHor()+2) &gt;&gt; 2 ) + ( (pMv-&gt;getVer()+2) &gt;&gt; 2 ) * iRefStride - 1;</t>
  </si>
  <si>
    <t xml:space="preserve">      pRef += iRefStride;</t>
  </si>
  <si>
    <t xml:space="preserve">  Int iTempShift = ( g_uiBitDepth + g_uiBitIncrement ) + g_aucConvertToBit[ uiWidth ] + 3 - 15;</t>
  </si>
  <si>
    <t xml:space="preserve">      iScaleShiftA1 = GetMSB( abs( a1 ) ) - iShiftA1;</t>
  </si>
  <si>
    <t xml:space="preserve">        Short n = CountLeadingZerosOnes(a);</t>
  </si>
  <si>
    <t>HTM70</t>
    <phoneticPr fontId="5"/>
  </si>
</sst>
</file>

<file path=xl/styles.xml><?xml version="1.0" encoding="utf-8"?>
<styleSheet xmlns="http://schemas.openxmlformats.org/spreadsheetml/2006/main">
  <numFmts count="1">
    <numFmt numFmtId="176" formatCode="0_ "/>
  </numFmts>
  <fonts count="7">
    <font>
      <sz val="12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34">
    <xf numFmtId="0" fontId="0" fillId="0" borderId="0" xfId="0"/>
    <xf numFmtId="0" fontId="0" fillId="0" borderId="1" xfId="0" applyBorder="1"/>
    <xf numFmtId="0" fontId="4" fillId="0" borderId="0" xfId="0" applyFont="1"/>
    <xf numFmtId="0" fontId="0" fillId="0" borderId="2" xfId="0" applyBorder="1"/>
    <xf numFmtId="0" fontId="0" fillId="0" borderId="0" xfId="0" applyFill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4" fillId="0" borderId="3" xfId="0" applyFont="1" applyBorder="1"/>
    <xf numFmtId="0" fontId="4" fillId="0" borderId="4" xfId="0" applyFont="1" applyBorder="1"/>
    <xf numFmtId="0" fontId="0" fillId="0" borderId="5" xfId="0" applyFill="1" applyBorder="1"/>
    <xf numFmtId="0" fontId="0" fillId="0" borderId="6" xfId="0" applyFill="1" applyBorder="1"/>
    <xf numFmtId="176" fontId="0" fillId="0" borderId="0" xfId="0" applyNumberFormat="1"/>
    <xf numFmtId="0" fontId="0" fillId="0" borderId="3" xfId="0" applyBorder="1"/>
    <xf numFmtId="0" fontId="0" fillId="0" borderId="4" xfId="0" applyBorder="1"/>
    <xf numFmtId="0" fontId="0" fillId="0" borderId="7" xfId="0" applyBorder="1"/>
    <xf numFmtId="0" fontId="0" fillId="0" borderId="0" xfId="0" applyBorder="1"/>
    <xf numFmtId="0" fontId="0" fillId="0" borderId="5" xfId="0" applyBorder="1"/>
    <xf numFmtId="176" fontId="0" fillId="0" borderId="0" xfId="0" applyNumberFormat="1" applyBorder="1"/>
    <xf numFmtId="176" fontId="0" fillId="0" borderId="8" xfId="0" applyNumberFormat="1" applyBorder="1"/>
    <xf numFmtId="176" fontId="0" fillId="0" borderId="5" xfId="0" applyNumberFormat="1" applyBorder="1"/>
    <xf numFmtId="176" fontId="0" fillId="0" borderId="6" xfId="0" applyNumberFormat="1" applyBorder="1"/>
    <xf numFmtId="0" fontId="0" fillId="7" borderId="0" xfId="0" applyFill="1" applyBorder="1"/>
    <xf numFmtId="0" fontId="0" fillId="7" borderId="8" xfId="0" applyFill="1" applyBorder="1"/>
    <xf numFmtId="0" fontId="0" fillId="7" borderId="5" xfId="0" applyFill="1" applyBorder="1"/>
    <xf numFmtId="0" fontId="0" fillId="7" borderId="6" xfId="0" applyFill="1" applyBorder="1"/>
    <xf numFmtId="0" fontId="0" fillId="0" borderId="7" xfId="0" applyFill="1" applyBorder="1"/>
    <xf numFmtId="0" fontId="0" fillId="0" borderId="0" xfId="0" applyFill="1" applyBorder="1"/>
    <xf numFmtId="176" fontId="0" fillId="0" borderId="0" xfId="0" applyNumberFormat="1" applyFill="1" applyBorder="1"/>
    <xf numFmtId="176" fontId="0" fillId="0" borderId="8" xfId="0" applyNumberFormat="1" applyFill="1" applyBorder="1"/>
    <xf numFmtId="0" fontId="4" fillId="0" borderId="0" xfId="0" applyFont="1" applyFill="1" applyBorder="1"/>
    <xf numFmtId="0" fontId="0" fillId="0" borderId="8" xfId="0" applyFill="1" applyBorder="1"/>
  </cellXfs>
  <cellStyles count="2">
    <cellStyle name="標準" xfId="0" builtinId="0"/>
    <cellStyle name="표준 4" xfId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295275</xdr:colOff>
      <xdr:row>6</xdr:row>
      <xdr:rowOff>85725</xdr:rowOff>
    </xdr:from>
    <xdr:to>
      <xdr:col>7</xdr:col>
      <xdr:colOff>523875</xdr:colOff>
      <xdr:row>7</xdr:row>
      <xdr:rowOff>133350</xdr:rowOff>
    </xdr:to>
    <xdr:sp macro="" textlink="">
      <xdr:nvSpPr>
        <xdr:cNvPr id="2" name="下矢印 1"/>
        <xdr:cNvSpPr/>
      </xdr:nvSpPr>
      <xdr:spPr>
        <a:xfrm>
          <a:off x="5372100" y="1171575"/>
          <a:ext cx="228600" cy="2286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7</xdr:col>
      <xdr:colOff>647700</xdr:colOff>
      <xdr:row>6</xdr:row>
      <xdr:rowOff>57150</xdr:rowOff>
    </xdr:from>
    <xdr:to>
      <xdr:col>9</xdr:col>
      <xdr:colOff>276225</xdr:colOff>
      <xdr:row>7</xdr:row>
      <xdr:rowOff>85725</xdr:rowOff>
    </xdr:to>
    <xdr:sp macro="" textlink="">
      <xdr:nvSpPr>
        <xdr:cNvPr id="3" name="テキスト ボックス 2"/>
        <xdr:cNvSpPr txBox="1"/>
      </xdr:nvSpPr>
      <xdr:spPr>
        <a:xfrm>
          <a:off x="5724525" y="1143000"/>
          <a:ext cx="1076325" cy="209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100"/>
            <a:t>Copy values</a:t>
          </a:r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295275</xdr:colOff>
      <xdr:row>6</xdr:row>
      <xdr:rowOff>85725</xdr:rowOff>
    </xdr:from>
    <xdr:to>
      <xdr:col>7</xdr:col>
      <xdr:colOff>523875</xdr:colOff>
      <xdr:row>7</xdr:row>
      <xdr:rowOff>133350</xdr:rowOff>
    </xdr:to>
    <xdr:sp macro="" textlink="">
      <xdr:nvSpPr>
        <xdr:cNvPr id="2" name="下矢印 1"/>
        <xdr:cNvSpPr/>
      </xdr:nvSpPr>
      <xdr:spPr>
        <a:xfrm>
          <a:off x="5095875" y="1171575"/>
          <a:ext cx="228600" cy="2286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7</xdr:col>
      <xdr:colOff>647700</xdr:colOff>
      <xdr:row>6</xdr:row>
      <xdr:rowOff>57150</xdr:rowOff>
    </xdr:from>
    <xdr:to>
      <xdr:col>9</xdr:col>
      <xdr:colOff>276225</xdr:colOff>
      <xdr:row>7</xdr:row>
      <xdr:rowOff>85725</xdr:rowOff>
    </xdr:to>
    <xdr:sp macro="" textlink="">
      <xdr:nvSpPr>
        <xdr:cNvPr id="3" name="テキスト ボックス 2"/>
        <xdr:cNvSpPr txBox="1"/>
      </xdr:nvSpPr>
      <xdr:spPr>
        <a:xfrm>
          <a:off x="5448300" y="1143000"/>
          <a:ext cx="1000125" cy="209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100"/>
            <a:t>Copy values</a:t>
          </a: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L26"/>
  <sheetViews>
    <sheetView workbookViewId="0">
      <selection activeCell="L1" sqref="L1"/>
    </sheetView>
  </sheetViews>
  <sheetFormatPr defaultRowHeight="14.25"/>
  <cols>
    <col min="4" max="4" width="9.5" bestFit="1" customWidth="1"/>
    <col min="5" max="6" width="10.5" bestFit="1" customWidth="1"/>
    <col min="7" max="7" width="9.125" bestFit="1" customWidth="1"/>
    <col min="8" max="9" width="9.5" bestFit="1" customWidth="1"/>
    <col min="10" max="12" width="9.125" bestFit="1" customWidth="1"/>
  </cols>
  <sheetData>
    <row r="5" spans="1:12">
      <c r="A5" s="1"/>
      <c r="B5" s="10" t="s">
        <v>61</v>
      </c>
      <c r="C5" s="10" t="s">
        <v>62</v>
      </c>
      <c r="D5" s="10" t="s">
        <v>60</v>
      </c>
      <c r="E5" s="10" t="s">
        <v>59</v>
      </c>
      <c r="F5" s="10" t="s">
        <v>0</v>
      </c>
      <c r="G5" s="10" t="s">
        <v>95</v>
      </c>
      <c r="H5" s="10" t="s">
        <v>94</v>
      </c>
      <c r="I5" s="10" t="s">
        <v>2</v>
      </c>
      <c r="J5" s="10" t="s">
        <v>1</v>
      </c>
      <c r="K5" s="10" t="s">
        <v>92</v>
      </c>
      <c r="L5" s="11" t="s">
        <v>93</v>
      </c>
    </row>
    <row r="6" spans="1:12">
      <c r="A6" s="3" t="s">
        <v>111</v>
      </c>
      <c r="B6" s="12">
        <v>64</v>
      </c>
      <c r="C6" s="12">
        <v>64</v>
      </c>
      <c r="D6" s="12">
        <f>DetailHM70!D191</f>
        <v>12</v>
      </c>
      <c r="E6" s="12">
        <f>DetailHM70!E191</f>
        <v>4622</v>
      </c>
      <c r="F6" s="12">
        <f>DetailHM70!F191</f>
        <v>4356</v>
      </c>
      <c r="G6" s="12">
        <f>DetailHM70!G191</f>
        <v>0</v>
      </c>
      <c r="H6" s="12">
        <f>DetailHM70!H191</f>
        <v>4105</v>
      </c>
      <c r="I6" s="12">
        <f>DetailHM70!I191</f>
        <v>4097</v>
      </c>
      <c r="J6" s="12">
        <f>DetailHM70!J191</f>
        <v>0</v>
      </c>
      <c r="K6" s="12">
        <f>DetailHM70!K191</f>
        <v>1</v>
      </c>
      <c r="L6" s="13">
        <f>DetailHM70!L191</f>
        <v>3</v>
      </c>
    </row>
    <row r="9" spans="1:12">
      <c r="A9" s="1" t="s">
        <v>139</v>
      </c>
      <c r="B9" s="15" t="s">
        <v>112</v>
      </c>
      <c r="C9" s="15" t="s">
        <v>113</v>
      </c>
      <c r="D9" s="15" t="s">
        <v>114</v>
      </c>
      <c r="E9" s="15" t="s">
        <v>115</v>
      </c>
      <c r="F9" s="15" t="s">
        <v>116</v>
      </c>
      <c r="G9" s="15" t="s">
        <v>117</v>
      </c>
      <c r="H9" s="15" t="s">
        <v>118</v>
      </c>
      <c r="I9" s="15" t="s">
        <v>119</v>
      </c>
      <c r="J9" s="15" t="s">
        <v>120</v>
      </c>
      <c r="K9" s="15" t="s">
        <v>121</v>
      </c>
      <c r="L9" s="16" t="s">
        <v>122</v>
      </c>
    </row>
    <row r="10" spans="1:12">
      <c r="A10" s="17" t="s">
        <v>127</v>
      </c>
      <c r="B10" s="24">
        <v>4</v>
      </c>
      <c r="C10" s="24">
        <v>4</v>
      </c>
      <c r="D10" s="24">
        <v>12</v>
      </c>
      <c r="E10" s="24">
        <v>62</v>
      </c>
      <c r="F10" s="24">
        <v>36</v>
      </c>
      <c r="G10" s="24">
        <v>0</v>
      </c>
      <c r="H10" s="24">
        <v>25</v>
      </c>
      <c r="I10" s="24">
        <v>17</v>
      </c>
      <c r="J10" s="24">
        <v>0</v>
      </c>
      <c r="K10" s="24">
        <v>1</v>
      </c>
      <c r="L10" s="25">
        <v>3</v>
      </c>
    </row>
    <row r="11" spans="1:12">
      <c r="A11" s="17" t="s">
        <v>123</v>
      </c>
      <c r="B11" s="24">
        <v>8</v>
      </c>
      <c r="C11" s="24">
        <v>8</v>
      </c>
      <c r="D11" s="24">
        <v>12</v>
      </c>
      <c r="E11" s="24">
        <v>142</v>
      </c>
      <c r="F11" s="24">
        <v>100</v>
      </c>
      <c r="G11" s="24">
        <v>0</v>
      </c>
      <c r="H11" s="24">
        <v>73</v>
      </c>
      <c r="I11" s="24">
        <v>65</v>
      </c>
      <c r="J11" s="24">
        <v>0</v>
      </c>
      <c r="K11" s="24">
        <v>1</v>
      </c>
      <c r="L11" s="25">
        <v>3</v>
      </c>
    </row>
    <row r="12" spans="1:12">
      <c r="A12" s="17" t="s">
        <v>124</v>
      </c>
      <c r="B12" s="24">
        <v>16</v>
      </c>
      <c r="C12" s="24">
        <v>16</v>
      </c>
      <c r="D12" s="24">
        <v>12</v>
      </c>
      <c r="E12" s="24">
        <v>398</v>
      </c>
      <c r="F12" s="24">
        <v>324</v>
      </c>
      <c r="G12" s="24">
        <v>0</v>
      </c>
      <c r="H12" s="24">
        <v>265</v>
      </c>
      <c r="I12" s="24">
        <v>257</v>
      </c>
      <c r="J12" s="24">
        <v>0</v>
      </c>
      <c r="K12" s="24">
        <v>1</v>
      </c>
      <c r="L12" s="25">
        <v>3</v>
      </c>
    </row>
    <row r="13" spans="1:12">
      <c r="A13" s="17" t="s">
        <v>125</v>
      </c>
      <c r="B13" s="24">
        <v>32</v>
      </c>
      <c r="C13" s="24">
        <v>32</v>
      </c>
      <c r="D13" s="24">
        <v>12</v>
      </c>
      <c r="E13" s="24">
        <v>1294</v>
      </c>
      <c r="F13" s="24">
        <v>1156</v>
      </c>
      <c r="G13" s="24">
        <v>0</v>
      </c>
      <c r="H13" s="24">
        <v>1033</v>
      </c>
      <c r="I13" s="24">
        <v>1025</v>
      </c>
      <c r="J13" s="24">
        <v>0</v>
      </c>
      <c r="K13" s="24">
        <v>1</v>
      </c>
      <c r="L13" s="25">
        <v>3</v>
      </c>
    </row>
    <row r="14" spans="1:12">
      <c r="A14" s="3" t="s">
        <v>126</v>
      </c>
      <c r="B14" s="26">
        <v>64</v>
      </c>
      <c r="C14" s="26">
        <v>64</v>
      </c>
      <c r="D14" s="26">
        <v>12</v>
      </c>
      <c r="E14" s="26">
        <v>4622</v>
      </c>
      <c r="F14" s="26">
        <v>4356</v>
      </c>
      <c r="G14" s="26">
        <v>0</v>
      </c>
      <c r="H14" s="26">
        <v>4105</v>
      </c>
      <c r="I14" s="26">
        <v>4097</v>
      </c>
      <c r="J14" s="26">
        <v>0</v>
      </c>
      <c r="K14" s="26">
        <v>1</v>
      </c>
      <c r="L14" s="27">
        <v>3</v>
      </c>
    </row>
    <row r="16" spans="1:12">
      <c r="A16" s="1" t="s">
        <v>140</v>
      </c>
      <c r="B16" s="15" t="s">
        <v>132</v>
      </c>
      <c r="C16" s="15" t="s">
        <v>133</v>
      </c>
      <c r="D16" s="15" t="s">
        <v>114</v>
      </c>
      <c r="E16" s="15" t="s">
        <v>115</v>
      </c>
      <c r="F16" s="15" t="s">
        <v>116</v>
      </c>
      <c r="G16" s="15" t="s">
        <v>117</v>
      </c>
      <c r="H16" s="15" t="s">
        <v>118</v>
      </c>
      <c r="I16" s="15" t="s">
        <v>119</v>
      </c>
      <c r="J16" s="15" t="s">
        <v>120</v>
      </c>
      <c r="K16" s="15" t="s">
        <v>121</v>
      </c>
      <c r="L16" s="16" t="s">
        <v>122</v>
      </c>
    </row>
    <row r="17" spans="1:12">
      <c r="A17" s="17" t="s">
        <v>128</v>
      </c>
      <c r="B17" s="18" t="s">
        <v>123</v>
      </c>
      <c r="C17" s="18" t="s">
        <v>134</v>
      </c>
      <c r="D17" s="20">
        <f>D11+D10*2</f>
        <v>36</v>
      </c>
      <c r="E17" s="20">
        <f t="shared" ref="E17:L17" si="0">E11+E10*2</f>
        <v>266</v>
      </c>
      <c r="F17" s="20">
        <f t="shared" si="0"/>
        <v>172</v>
      </c>
      <c r="G17" s="20">
        <f t="shared" si="0"/>
        <v>0</v>
      </c>
      <c r="H17" s="20">
        <f t="shared" si="0"/>
        <v>123</v>
      </c>
      <c r="I17" s="20">
        <f t="shared" si="0"/>
        <v>99</v>
      </c>
      <c r="J17" s="20">
        <f t="shared" si="0"/>
        <v>0</v>
      </c>
      <c r="K17" s="20">
        <f t="shared" si="0"/>
        <v>3</v>
      </c>
      <c r="L17" s="21">
        <f t="shared" si="0"/>
        <v>9</v>
      </c>
    </row>
    <row r="18" spans="1:12">
      <c r="A18" s="17" t="s">
        <v>129</v>
      </c>
      <c r="B18" s="18" t="s">
        <v>124</v>
      </c>
      <c r="C18" s="18" t="s">
        <v>135</v>
      </c>
      <c r="D18" s="20">
        <f t="shared" ref="D18:L18" si="1">D12+D11*2</f>
        <v>36</v>
      </c>
      <c r="E18" s="20">
        <f t="shared" si="1"/>
        <v>682</v>
      </c>
      <c r="F18" s="20">
        <f t="shared" si="1"/>
        <v>524</v>
      </c>
      <c r="G18" s="20">
        <f t="shared" si="1"/>
        <v>0</v>
      </c>
      <c r="H18" s="20">
        <f t="shared" si="1"/>
        <v>411</v>
      </c>
      <c r="I18" s="20">
        <f t="shared" si="1"/>
        <v>387</v>
      </c>
      <c r="J18" s="20">
        <f t="shared" si="1"/>
        <v>0</v>
      </c>
      <c r="K18" s="20">
        <f t="shared" si="1"/>
        <v>3</v>
      </c>
      <c r="L18" s="21">
        <f t="shared" si="1"/>
        <v>9</v>
      </c>
    </row>
    <row r="19" spans="1:12">
      <c r="A19" s="17" t="s">
        <v>130</v>
      </c>
      <c r="B19" s="18" t="s">
        <v>125</v>
      </c>
      <c r="C19" s="18" t="s">
        <v>136</v>
      </c>
      <c r="D19" s="20">
        <f t="shared" ref="D19:L19" si="2">D13+D12*2</f>
        <v>36</v>
      </c>
      <c r="E19" s="20">
        <f t="shared" si="2"/>
        <v>2090</v>
      </c>
      <c r="F19" s="20">
        <f t="shared" si="2"/>
        <v>1804</v>
      </c>
      <c r="G19" s="20">
        <f t="shared" si="2"/>
        <v>0</v>
      </c>
      <c r="H19" s="20">
        <f t="shared" si="2"/>
        <v>1563</v>
      </c>
      <c r="I19" s="20">
        <f t="shared" si="2"/>
        <v>1539</v>
      </c>
      <c r="J19" s="20">
        <f t="shared" si="2"/>
        <v>0</v>
      </c>
      <c r="K19" s="20">
        <f t="shared" si="2"/>
        <v>3</v>
      </c>
      <c r="L19" s="21">
        <f t="shared" si="2"/>
        <v>9</v>
      </c>
    </row>
    <row r="20" spans="1:12">
      <c r="A20" s="3" t="s">
        <v>131</v>
      </c>
      <c r="B20" s="19" t="s">
        <v>126</v>
      </c>
      <c r="C20" s="19" t="s">
        <v>137</v>
      </c>
      <c r="D20" s="22">
        <f t="shared" ref="D20:L20" si="3">D14+D13*2</f>
        <v>36</v>
      </c>
      <c r="E20" s="22">
        <f t="shared" si="3"/>
        <v>7210</v>
      </c>
      <c r="F20" s="22">
        <f t="shared" si="3"/>
        <v>6668</v>
      </c>
      <c r="G20" s="22">
        <f t="shared" si="3"/>
        <v>0</v>
      </c>
      <c r="H20" s="22">
        <f t="shared" si="3"/>
        <v>6171</v>
      </c>
      <c r="I20" s="22">
        <f t="shared" si="3"/>
        <v>6147</v>
      </c>
      <c r="J20" s="22">
        <f t="shared" si="3"/>
        <v>0</v>
      </c>
      <c r="K20" s="22">
        <f t="shared" si="3"/>
        <v>3</v>
      </c>
      <c r="L20" s="23">
        <f t="shared" si="3"/>
        <v>9</v>
      </c>
    </row>
    <row r="21" spans="1:12">
      <c r="D21" s="14"/>
      <c r="E21" s="14"/>
      <c r="F21" s="14"/>
      <c r="G21" s="14"/>
      <c r="H21" s="14"/>
      <c r="I21" s="14"/>
      <c r="J21" s="14"/>
      <c r="K21" s="14"/>
      <c r="L21" s="14"/>
    </row>
    <row r="22" spans="1:12">
      <c r="A22" s="1" t="s">
        <v>138</v>
      </c>
      <c r="B22" s="15"/>
      <c r="C22" s="15"/>
      <c r="D22" s="15" t="s">
        <v>114</v>
      </c>
      <c r="E22" s="15" t="s">
        <v>115</v>
      </c>
      <c r="F22" s="15" t="s">
        <v>116</v>
      </c>
      <c r="G22" s="15" t="s">
        <v>117</v>
      </c>
      <c r="H22" s="15" t="s">
        <v>118</v>
      </c>
      <c r="I22" s="15" t="s">
        <v>119</v>
      </c>
      <c r="J22" s="15" t="s">
        <v>120</v>
      </c>
      <c r="K22" s="15" t="s">
        <v>121</v>
      </c>
      <c r="L22" s="16" t="s">
        <v>122</v>
      </c>
    </row>
    <row r="23" spans="1:12">
      <c r="A23" s="28" t="s">
        <v>128</v>
      </c>
      <c r="B23" s="29"/>
      <c r="C23" s="29"/>
      <c r="D23" s="30">
        <f>D17/($B11*$C11)*64</f>
        <v>36</v>
      </c>
      <c r="E23" s="30">
        <f t="shared" ref="E23:L23" si="4">E17/($B11*$C11)*64</f>
        <v>266</v>
      </c>
      <c r="F23" s="30">
        <f t="shared" si="4"/>
        <v>172</v>
      </c>
      <c r="G23" s="30">
        <f t="shared" si="4"/>
        <v>0</v>
      </c>
      <c r="H23" s="30">
        <f t="shared" si="4"/>
        <v>123</v>
      </c>
      <c r="I23" s="30">
        <f t="shared" si="4"/>
        <v>99</v>
      </c>
      <c r="J23" s="30">
        <f t="shared" si="4"/>
        <v>0</v>
      </c>
      <c r="K23" s="30">
        <f t="shared" si="4"/>
        <v>3</v>
      </c>
      <c r="L23" s="31">
        <f t="shared" si="4"/>
        <v>9</v>
      </c>
    </row>
    <row r="24" spans="1:12">
      <c r="A24" s="17" t="s">
        <v>129</v>
      </c>
      <c r="B24" s="18"/>
      <c r="C24" s="18"/>
      <c r="D24" s="20">
        <f t="shared" ref="D24:L24" si="5">D18/($B12*$C12)*64</f>
        <v>9</v>
      </c>
      <c r="E24" s="20">
        <f t="shared" si="5"/>
        <v>170.5</v>
      </c>
      <c r="F24" s="20">
        <f t="shared" si="5"/>
        <v>131</v>
      </c>
      <c r="G24" s="20">
        <f t="shared" si="5"/>
        <v>0</v>
      </c>
      <c r="H24" s="20">
        <f t="shared" si="5"/>
        <v>102.75</v>
      </c>
      <c r="I24" s="20">
        <f t="shared" si="5"/>
        <v>96.75</v>
      </c>
      <c r="J24" s="20">
        <f t="shared" si="5"/>
        <v>0</v>
      </c>
      <c r="K24" s="20">
        <f t="shared" si="5"/>
        <v>0.75</v>
      </c>
      <c r="L24" s="21">
        <f t="shared" si="5"/>
        <v>2.25</v>
      </c>
    </row>
    <row r="25" spans="1:12">
      <c r="A25" s="17" t="s">
        <v>130</v>
      </c>
      <c r="B25" s="18"/>
      <c r="C25" s="18"/>
      <c r="D25" s="20">
        <f t="shared" ref="D25:L25" si="6">D19/($B13*$C13)*64</f>
        <v>2.25</v>
      </c>
      <c r="E25" s="20">
        <f t="shared" si="6"/>
        <v>130.625</v>
      </c>
      <c r="F25" s="20">
        <f t="shared" si="6"/>
        <v>112.75</v>
      </c>
      <c r="G25" s="20">
        <f t="shared" si="6"/>
        <v>0</v>
      </c>
      <c r="H25" s="20">
        <f t="shared" si="6"/>
        <v>97.6875</v>
      </c>
      <c r="I25" s="20">
        <f t="shared" si="6"/>
        <v>96.1875</v>
      </c>
      <c r="J25" s="20">
        <f t="shared" si="6"/>
        <v>0</v>
      </c>
      <c r="K25" s="20">
        <f t="shared" si="6"/>
        <v>0.1875</v>
      </c>
      <c r="L25" s="21">
        <f t="shared" si="6"/>
        <v>0.5625</v>
      </c>
    </row>
    <row r="26" spans="1:12">
      <c r="A26" s="3" t="s">
        <v>131</v>
      </c>
      <c r="B26" s="19"/>
      <c r="C26" s="19"/>
      <c r="D26" s="22">
        <f t="shared" ref="D26:L26" si="7">D20/($B14*$C14)*64</f>
        <v>0.5625</v>
      </c>
      <c r="E26" s="22">
        <f t="shared" si="7"/>
        <v>112.65625</v>
      </c>
      <c r="F26" s="22">
        <f t="shared" si="7"/>
        <v>104.1875</v>
      </c>
      <c r="G26" s="22">
        <f t="shared" si="7"/>
        <v>0</v>
      </c>
      <c r="H26" s="22">
        <f t="shared" si="7"/>
        <v>96.421875</v>
      </c>
      <c r="I26" s="22">
        <f t="shared" si="7"/>
        <v>96.046875</v>
      </c>
      <c r="J26" s="22">
        <f t="shared" si="7"/>
        <v>0</v>
      </c>
      <c r="K26" s="22">
        <f t="shared" si="7"/>
        <v>4.6875E-2</v>
      </c>
      <c r="L26" s="23">
        <f t="shared" si="7"/>
        <v>0.140625</v>
      </c>
    </row>
  </sheetData>
  <phoneticPr fontId="2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93"/>
  <sheetViews>
    <sheetView workbookViewId="0">
      <pane ySplit="1" topLeftCell="A89" activePane="bottomLeft" state="frozen"/>
      <selection pane="bottomLeft" activeCell="M70" sqref="B2:M70"/>
    </sheetView>
  </sheetViews>
  <sheetFormatPr defaultRowHeight="14.25"/>
  <sheetData>
    <row r="1" spans="1:13" s="2" customFormat="1">
      <c r="B1" s="2" t="s">
        <v>61</v>
      </c>
      <c r="C1" s="2" t="s">
        <v>62</v>
      </c>
      <c r="D1" s="2" t="s">
        <v>60</v>
      </c>
      <c r="E1" s="2" t="s">
        <v>59</v>
      </c>
      <c r="F1" s="2" t="s">
        <v>0</v>
      </c>
      <c r="G1" s="2" t="s">
        <v>95</v>
      </c>
      <c r="H1" s="2" t="s">
        <v>94</v>
      </c>
      <c r="I1" s="2" t="s">
        <v>2</v>
      </c>
      <c r="J1" s="2" t="s">
        <v>1</v>
      </c>
      <c r="K1" s="2" t="s">
        <v>92</v>
      </c>
      <c r="L1" s="2" t="s">
        <v>93</v>
      </c>
    </row>
    <row r="2" spans="1:13">
      <c r="A2" s="8" t="s">
        <v>110</v>
      </c>
      <c r="M2" s="5" t="s">
        <v>82</v>
      </c>
    </row>
    <row r="3" spans="1:13">
      <c r="A3" s="8"/>
      <c r="M3" s="5" t="s">
        <v>83</v>
      </c>
    </row>
    <row r="4" spans="1:13">
      <c r="A4" s="8"/>
      <c r="M4" s="5" t="s">
        <v>63</v>
      </c>
    </row>
    <row r="5" spans="1:13">
      <c r="A5" s="8"/>
      <c r="M5" s="5" t="s">
        <v>84</v>
      </c>
    </row>
    <row r="6" spans="1:13">
      <c r="A6" s="8"/>
      <c r="M6" s="5" t="s">
        <v>64</v>
      </c>
    </row>
    <row r="7" spans="1:13">
      <c r="A7" s="8"/>
      <c r="M7" s="5" t="s">
        <v>85</v>
      </c>
    </row>
    <row r="8" spans="1:13">
      <c r="A8" s="8"/>
      <c r="M8" s="5" t="s">
        <v>65</v>
      </c>
    </row>
    <row r="9" spans="1:13">
      <c r="A9" s="8"/>
      <c r="M9" s="5"/>
    </row>
    <row r="10" spans="1:13">
      <c r="A10" s="8"/>
      <c r="M10" s="5" t="s">
        <v>66</v>
      </c>
    </row>
    <row r="11" spans="1:13">
      <c r="A11" s="8"/>
      <c r="M11" s="5" t="s">
        <v>67</v>
      </c>
    </row>
    <row r="12" spans="1:13">
      <c r="A12" s="8"/>
      <c r="M12" s="5" t="s">
        <v>141</v>
      </c>
    </row>
    <row r="13" spans="1:13">
      <c r="A13" s="8"/>
      <c r="M13" s="5" t="s">
        <v>142</v>
      </c>
    </row>
    <row r="14" spans="1:13">
      <c r="A14" s="8"/>
      <c r="M14" s="5" t="s">
        <v>143</v>
      </c>
    </row>
    <row r="15" spans="1:13">
      <c r="A15" s="8"/>
      <c r="M15" s="5" t="s">
        <v>144</v>
      </c>
    </row>
    <row r="16" spans="1:13">
      <c r="A16" s="8"/>
      <c r="M16" s="5" t="s">
        <v>145</v>
      </c>
    </row>
    <row r="17" spans="1:13">
      <c r="A17" s="8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5" t="s">
        <v>68</v>
      </c>
    </row>
    <row r="18" spans="1:13">
      <c r="A18" s="8"/>
      <c r="M18" s="5" t="s">
        <v>146</v>
      </c>
    </row>
    <row r="19" spans="1:13">
      <c r="A19" s="8"/>
      <c r="M19" s="5" t="s">
        <v>86</v>
      </c>
    </row>
    <row r="20" spans="1:13">
      <c r="A20" s="8"/>
      <c r="M20" s="5" t="s">
        <v>87</v>
      </c>
    </row>
    <row r="21" spans="1:13">
      <c r="A21" s="8"/>
      <c r="M21" s="5"/>
    </row>
    <row r="22" spans="1:13">
      <c r="A22" s="8"/>
      <c r="M22" s="5" t="s">
        <v>69</v>
      </c>
    </row>
    <row r="23" spans="1:13">
      <c r="A23" s="8"/>
      <c r="M23" s="5"/>
    </row>
    <row r="24" spans="1:13">
      <c r="A24" s="8"/>
      <c r="M24" s="5" t="s">
        <v>70</v>
      </c>
    </row>
    <row r="25" spans="1:13">
      <c r="A25" s="8"/>
      <c r="M25" s="5"/>
    </row>
    <row r="26" spans="1:13">
      <c r="A26" s="8"/>
      <c r="M26" s="5" t="s">
        <v>71</v>
      </c>
    </row>
    <row r="27" spans="1:13">
      <c r="A27" s="8"/>
      <c r="M27" s="5"/>
    </row>
    <row r="28" spans="1:13">
      <c r="A28" s="8"/>
      <c r="B28" s="6"/>
      <c r="C28" s="6"/>
      <c r="D28" s="6">
        <v>3</v>
      </c>
      <c r="E28" s="6"/>
      <c r="F28" s="6"/>
      <c r="G28" s="6"/>
      <c r="H28" s="6"/>
      <c r="I28" s="6"/>
      <c r="J28" s="6"/>
      <c r="K28" s="6"/>
      <c r="L28" s="6"/>
      <c r="M28" s="6" t="s">
        <v>72</v>
      </c>
    </row>
    <row r="29" spans="1:13">
      <c r="A29" s="8"/>
      <c r="M29" s="5" t="s">
        <v>17</v>
      </c>
    </row>
    <row r="30" spans="1:13">
      <c r="A30" s="8"/>
      <c r="M30" s="5" t="s">
        <v>141</v>
      </c>
    </row>
    <row r="31" spans="1:13">
      <c r="A31" s="8"/>
      <c r="M31" s="5" t="s">
        <v>147</v>
      </c>
    </row>
    <row r="32" spans="1:13">
      <c r="A32" s="8"/>
      <c r="M32" s="5" t="s">
        <v>144</v>
      </c>
    </row>
    <row r="33" spans="1:13">
      <c r="A33" s="8"/>
      <c r="M33" s="5" t="s">
        <v>88</v>
      </c>
    </row>
    <row r="34" spans="1:13">
      <c r="A34" s="8"/>
      <c r="M34" s="5" t="s">
        <v>146</v>
      </c>
    </row>
    <row r="35" spans="1:13">
      <c r="A35" s="8"/>
      <c r="M35" s="5" t="s">
        <v>89</v>
      </c>
    </row>
    <row r="36" spans="1:13">
      <c r="A36" s="8"/>
      <c r="M36" s="5" t="s">
        <v>148</v>
      </c>
    </row>
    <row r="37" spans="1:13">
      <c r="A37" s="8"/>
      <c r="M37" s="5"/>
    </row>
    <row r="38" spans="1:13">
      <c r="A38" s="8"/>
      <c r="M38" s="5" t="s">
        <v>149</v>
      </c>
    </row>
    <row r="39" spans="1:13">
      <c r="A39" s="8"/>
      <c r="M39" s="5" t="s">
        <v>26</v>
      </c>
    </row>
    <row r="40" spans="1:13">
      <c r="A40" s="8"/>
      <c r="B40" s="6">
        <f>SummaryHM70!$B$6</f>
        <v>64</v>
      </c>
      <c r="C40" s="6">
        <f>SummaryHM70!$C$6</f>
        <v>64</v>
      </c>
      <c r="D40" s="6"/>
      <c r="E40" s="6">
        <f>B40</f>
        <v>64</v>
      </c>
      <c r="F40" s="6"/>
      <c r="G40" s="6"/>
      <c r="H40" s="6"/>
      <c r="I40" s="6"/>
      <c r="J40" s="6"/>
      <c r="K40" s="6"/>
      <c r="L40" s="6"/>
      <c r="M40" s="6" t="s">
        <v>3</v>
      </c>
    </row>
    <row r="41" spans="1:13">
      <c r="A41" s="8"/>
      <c r="B41" s="6">
        <f>SummaryHM70!$B$6</f>
        <v>64</v>
      </c>
      <c r="C41" s="6">
        <f>SummaryHM70!$C$6</f>
        <v>64</v>
      </c>
      <c r="D41" s="6"/>
      <c r="E41" s="6">
        <f>B41</f>
        <v>64</v>
      </c>
      <c r="F41" s="6"/>
      <c r="G41" s="6"/>
      <c r="H41" s="6"/>
      <c r="I41" s="6"/>
      <c r="J41" s="6"/>
      <c r="K41" s="6"/>
      <c r="L41" s="6"/>
      <c r="M41" s="6" t="s">
        <v>4</v>
      </c>
    </row>
    <row r="42" spans="1:13">
      <c r="A42" s="8"/>
      <c r="B42" s="6">
        <f>SummaryHM70!$B$6</f>
        <v>64</v>
      </c>
      <c r="C42" s="6">
        <f>SummaryHM70!$C$6</f>
        <v>64</v>
      </c>
      <c r="D42" s="6"/>
      <c r="E42" s="6">
        <f>B42</f>
        <v>64</v>
      </c>
      <c r="F42" s="6">
        <f>B42</f>
        <v>64</v>
      </c>
      <c r="G42" s="6"/>
      <c r="H42" s="6"/>
      <c r="I42" s="6"/>
      <c r="J42" s="6"/>
      <c r="K42" s="6"/>
      <c r="L42" s="6"/>
      <c r="M42" s="6" t="s">
        <v>5</v>
      </c>
    </row>
    <row r="43" spans="1:13">
      <c r="A43" s="8"/>
      <c r="B43" s="6">
        <f>SummaryHM70!$B$6</f>
        <v>64</v>
      </c>
      <c r="C43" s="6">
        <f>SummaryHM70!$C$6</f>
        <v>64</v>
      </c>
      <c r="D43" s="6"/>
      <c r="E43" s="6">
        <f>B43</f>
        <v>64</v>
      </c>
      <c r="F43" s="6">
        <f>B43</f>
        <v>64</v>
      </c>
      <c r="G43" s="6"/>
      <c r="H43" s="6"/>
      <c r="I43" s="6"/>
      <c r="J43" s="6"/>
      <c r="K43" s="6"/>
      <c r="L43" s="6"/>
      <c r="M43" s="6" t="s">
        <v>6</v>
      </c>
    </row>
    <row r="44" spans="1:13">
      <c r="A44" s="8"/>
      <c r="M44" s="5" t="s">
        <v>13</v>
      </c>
    </row>
    <row r="45" spans="1:13">
      <c r="A45" s="8"/>
      <c r="M45" s="5" t="s">
        <v>73</v>
      </c>
    </row>
    <row r="46" spans="1:13">
      <c r="A46" s="8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5" t="s">
        <v>23</v>
      </c>
    </row>
    <row r="47" spans="1:13">
      <c r="A47" s="8"/>
      <c r="M47" s="5"/>
    </row>
    <row r="48" spans="1:13">
      <c r="A48" s="8"/>
      <c r="M48" s="5"/>
    </row>
    <row r="49" spans="1:13">
      <c r="A49" s="8"/>
      <c r="B49" s="6"/>
      <c r="C49" s="6"/>
      <c r="D49" s="6">
        <v>3</v>
      </c>
      <c r="E49" s="6"/>
      <c r="F49" s="6"/>
      <c r="G49" s="6"/>
      <c r="H49" s="6"/>
      <c r="I49" s="6"/>
      <c r="J49" s="6"/>
      <c r="K49" s="6"/>
      <c r="L49" s="6"/>
      <c r="M49" s="6" t="s">
        <v>7</v>
      </c>
    </row>
    <row r="50" spans="1:13">
      <c r="A50" s="8"/>
      <c r="M50" s="5" t="s">
        <v>17</v>
      </c>
    </row>
    <row r="51" spans="1:13">
      <c r="A51" s="8"/>
      <c r="M51" s="5" t="s">
        <v>141</v>
      </c>
    </row>
    <row r="52" spans="1:13">
      <c r="A52" s="8"/>
      <c r="M52" s="5" t="s">
        <v>150</v>
      </c>
    </row>
    <row r="53" spans="1:13">
      <c r="A53" s="8"/>
      <c r="M53" s="5" t="s">
        <v>144</v>
      </c>
    </row>
    <row r="54" spans="1:13">
      <c r="A54" s="8"/>
      <c r="M54" s="5" t="s">
        <v>90</v>
      </c>
    </row>
    <row r="55" spans="1:13">
      <c r="A55" s="8"/>
      <c r="M55" s="5" t="s">
        <v>146</v>
      </c>
    </row>
    <row r="56" spans="1:13">
      <c r="A56" s="8"/>
      <c r="M56" s="5" t="s">
        <v>89</v>
      </c>
    </row>
    <row r="57" spans="1:13">
      <c r="A57" s="8"/>
      <c r="M57" s="5" t="s">
        <v>91</v>
      </c>
    </row>
    <row r="58" spans="1:13">
      <c r="A58" s="8"/>
      <c r="M58" s="5"/>
    </row>
    <row r="59" spans="1:13">
      <c r="A59" s="8"/>
      <c r="M59" s="5" t="s">
        <v>74</v>
      </c>
    </row>
    <row r="60" spans="1:13">
      <c r="A60" s="8"/>
      <c r="M60" s="5" t="s">
        <v>26</v>
      </c>
    </row>
    <row r="61" spans="1:13">
      <c r="A61" s="8"/>
      <c r="B61" s="6">
        <f>SummaryHM70!$B$6</f>
        <v>64</v>
      </c>
      <c r="C61" s="6">
        <f>SummaryHM70!$C$6</f>
        <v>64</v>
      </c>
      <c r="D61" s="6"/>
      <c r="E61" s="6">
        <f>C61</f>
        <v>64</v>
      </c>
      <c r="F61" s="6"/>
      <c r="G61" s="6"/>
      <c r="H61" s="6"/>
      <c r="I61" s="6"/>
      <c r="J61" s="6"/>
      <c r="K61" s="6"/>
      <c r="L61" s="6"/>
      <c r="M61" s="6" t="s">
        <v>8</v>
      </c>
    </row>
    <row r="62" spans="1:13">
      <c r="A62" s="8"/>
      <c r="B62" s="6">
        <f>SummaryHM70!$B$6</f>
        <v>64</v>
      </c>
      <c r="C62" s="6">
        <f>SummaryHM70!$C$6</f>
        <v>64</v>
      </c>
      <c r="D62" s="6"/>
      <c r="E62" s="6">
        <f>C62</f>
        <v>64</v>
      </c>
      <c r="F62" s="6"/>
      <c r="G62" s="6"/>
      <c r="H62" s="6"/>
      <c r="I62" s="6"/>
      <c r="J62" s="6"/>
      <c r="K62" s="6"/>
      <c r="L62" s="6"/>
      <c r="M62" s="6" t="s">
        <v>9</v>
      </c>
    </row>
    <row r="63" spans="1:13">
      <c r="A63" s="8"/>
      <c r="B63" s="6">
        <f>SummaryHM70!$B$6</f>
        <v>64</v>
      </c>
      <c r="C63" s="6">
        <f>SummaryHM70!$C$6</f>
        <v>64</v>
      </c>
      <c r="D63" s="6"/>
      <c r="E63" s="6">
        <f>C63</f>
        <v>64</v>
      </c>
      <c r="F63" s="6">
        <f>C63</f>
        <v>64</v>
      </c>
      <c r="G63" s="6"/>
      <c r="H63" s="6"/>
      <c r="I63" s="6"/>
      <c r="J63" s="6"/>
      <c r="K63" s="6"/>
      <c r="L63" s="6"/>
      <c r="M63" s="6" t="s">
        <v>10</v>
      </c>
    </row>
    <row r="64" spans="1:13">
      <c r="A64" s="8"/>
      <c r="B64" s="6">
        <f>SummaryHM70!$B$6</f>
        <v>64</v>
      </c>
      <c r="C64" s="6">
        <f>SummaryHM70!$C$6</f>
        <v>64</v>
      </c>
      <c r="D64" s="6"/>
      <c r="E64" s="6">
        <f>C64</f>
        <v>64</v>
      </c>
      <c r="F64" s="6">
        <f>C64</f>
        <v>64</v>
      </c>
      <c r="G64" s="6"/>
      <c r="H64" s="6"/>
      <c r="I64" s="6"/>
      <c r="J64" s="6"/>
      <c r="K64" s="6"/>
      <c r="L64" s="6"/>
      <c r="M64" s="6" t="s">
        <v>11</v>
      </c>
    </row>
    <row r="65" spans="1:13">
      <c r="A65" s="8"/>
      <c r="M65" s="5"/>
    </row>
    <row r="66" spans="1:13">
      <c r="A66" s="8"/>
      <c r="M66" s="5" t="s">
        <v>151</v>
      </c>
    </row>
    <row r="67" spans="1:13">
      <c r="A67" s="8"/>
      <c r="M67" s="5" t="s">
        <v>12</v>
      </c>
    </row>
    <row r="68" spans="1:13">
      <c r="A68" s="8"/>
      <c r="M68" s="5" t="s">
        <v>13</v>
      </c>
    </row>
    <row r="69" spans="1:13">
      <c r="A69" s="8"/>
      <c r="M69" s="5" t="s">
        <v>14</v>
      </c>
    </row>
    <row r="70" spans="1:13">
      <c r="A70" s="8"/>
      <c r="M70" s="5" t="s">
        <v>23</v>
      </c>
    </row>
    <row r="71" spans="1:13">
      <c r="A71" s="8"/>
      <c r="M71" s="5"/>
    </row>
    <row r="72" spans="1:13">
      <c r="A72" s="8"/>
      <c r="M72" s="5" t="s">
        <v>152</v>
      </c>
    </row>
    <row r="73" spans="1:13">
      <c r="A73" s="8"/>
      <c r="M73" s="5"/>
    </row>
    <row r="74" spans="1:13">
      <c r="A74" s="8"/>
      <c r="M74" s="5" t="s">
        <v>16</v>
      </c>
    </row>
    <row r="75" spans="1:13">
      <c r="A75" s="8"/>
      <c r="M75" s="5" t="s">
        <v>17</v>
      </c>
    </row>
    <row r="76" spans="1:13">
      <c r="A76" s="8"/>
      <c r="M76" s="5" t="s">
        <v>18</v>
      </c>
    </row>
    <row r="77" spans="1:13">
      <c r="A77" s="8"/>
      <c r="M77" s="5" t="s">
        <v>19</v>
      </c>
    </row>
    <row r="78" spans="1:13">
      <c r="A78" s="8"/>
      <c r="M78" s="5" t="s">
        <v>20</v>
      </c>
    </row>
    <row r="79" spans="1:13">
      <c r="A79" s="8"/>
      <c r="M79" s="5" t="s">
        <v>21</v>
      </c>
    </row>
    <row r="80" spans="1:13">
      <c r="A80" s="8"/>
      <c r="M80" s="5" t="s">
        <v>22</v>
      </c>
    </row>
    <row r="81" spans="1:13">
      <c r="A81" s="8"/>
      <c r="M81" s="5" t="s">
        <v>23</v>
      </c>
    </row>
    <row r="82" spans="1:13">
      <c r="A82" s="8"/>
      <c r="M82" s="5"/>
    </row>
    <row r="83" spans="1:13">
      <c r="A83" s="8"/>
      <c r="M83" s="5" t="s">
        <v>75</v>
      </c>
    </row>
    <row r="84" spans="1:13">
      <c r="A84" s="8"/>
      <c r="M84" s="5"/>
    </row>
    <row r="85" spans="1:13">
      <c r="A85" s="8"/>
      <c r="B85" s="6"/>
      <c r="C85" s="6"/>
      <c r="D85" s="6">
        <v>1</v>
      </c>
      <c r="E85" s="6"/>
      <c r="F85" s="6"/>
      <c r="G85" s="6"/>
      <c r="H85" s="6"/>
      <c r="I85" s="6"/>
      <c r="J85" s="6"/>
      <c r="K85" s="6"/>
      <c r="L85" s="6"/>
      <c r="M85" s="6" t="s">
        <v>15</v>
      </c>
    </row>
    <row r="86" spans="1:13">
      <c r="A86" s="8"/>
      <c r="M86" s="5" t="s">
        <v>17</v>
      </c>
    </row>
    <row r="87" spans="1:13">
      <c r="A87" s="8"/>
      <c r="M87" s="5" t="s">
        <v>76</v>
      </c>
    </row>
    <row r="88" spans="1:13">
      <c r="A88" s="8"/>
      <c r="M88" s="5" t="s">
        <v>77</v>
      </c>
    </row>
    <row r="89" spans="1:13">
      <c r="A89" s="8"/>
      <c r="M89" s="5" t="s">
        <v>78</v>
      </c>
    </row>
    <row r="90" spans="1:13">
      <c r="A90" s="8"/>
      <c r="M90" s="5" t="s">
        <v>23</v>
      </c>
    </row>
    <row r="91" spans="1:13">
      <c r="A91" s="8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5" t="s">
        <v>79</v>
      </c>
    </row>
    <row r="92" spans="1:13">
      <c r="A92" s="8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5" t="s">
        <v>17</v>
      </c>
    </row>
    <row r="93" spans="1:13">
      <c r="A93" s="8"/>
      <c r="B93" s="6"/>
      <c r="C93" s="6"/>
      <c r="D93" s="6"/>
      <c r="E93" s="6">
        <v>1</v>
      </c>
      <c r="F93" s="6">
        <v>1</v>
      </c>
      <c r="G93" s="6"/>
      <c r="H93" s="6">
        <v>1</v>
      </c>
      <c r="I93" s="6"/>
      <c r="J93" s="6"/>
      <c r="K93" s="6"/>
      <c r="L93" s="6"/>
      <c r="M93" s="6" t="s">
        <v>24</v>
      </c>
    </row>
    <row r="94" spans="1:13">
      <c r="A94" s="8"/>
      <c r="B94" s="6"/>
      <c r="C94" s="6"/>
      <c r="D94" s="6"/>
      <c r="E94" s="6">
        <v>1</v>
      </c>
      <c r="F94" s="6">
        <v>1</v>
      </c>
      <c r="G94" s="6"/>
      <c r="H94" s="6">
        <v>1</v>
      </c>
      <c r="I94" s="6"/>
      <c r="J94" s="6"/>
      <c r="K94" s="6"/>
      <c r="L94" s="6"/>
      <c r="M94" s="6" t="s">
        <v>25</v>
      </c>
    </row>
    <row r="95" spans="1:13">
      <c r="A95" s="8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5"/>
    </row>
    <row r="96" spans="1:13">
      <c r="A96" s="8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5" t="s">
        <v>26</v>
      </c>
    </row>
    <row r="97" spans="1:13">
      <c r="A97" s="8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5" t="s">
        <v>27</v>
      </c>
    </row>
    <row r="98" spans="1:13">
      <c r="A98" s="8"/>
      <c r="M98" s="5" t="s">
        <v>28</v>
      </c>
    </row>
    <row r="99" spans="1:13">
      <c r="A99" s="8"/>
      <c r="M99" s="5" t="s">
        <v>29</v>
      </c>
    </row>
    <row r="100" spans="1:13">
      <c r="A100" s="8"/>
      <c r="M100" s="5"/>
    </row>
    <row r="101" spans="1:13">
      <c r="A101" s="8"/>
      <c r="M101" s="5" t="s">
        <v>30</v>
      </c>
    </row>
    <row r="102" spans="1:13">
      <c r="A102" s="8"/>
      <c r="M102" s="5" t="s">
        <v>31</v>
      </c>
    </row>
    <row r="103" spans="1:13">
      <c r="A103" s="8"/>
      <c r="M103" s="5" t="s">
        <v>32</v>
      </c>
    </row>
    <row r="104" spans="1:13">
      <c r="A104" s="8"/>
      <c r="M104" s="5" t="s">
        <v>33</v>
      </c>
    </row>
    <row r="105" spans="1:13">
      <c r="A105" s="8"/>
      <c r="M105" s="5"/>
    </row>
    <row r="106" spans="1:13">
      <c r="A106" s="8"/>
      <c r="B106" s="6"/>
      <c r="C106" s="6"/>
      <c r="D106" s="6"/>
      <c r="E106" s="6">
        <v>1</v>
      </c>
      <c r="F106" s="6"/>
      <c r="G106" s="6"/>
      <c r="H106" s="6"/>
      <c r="I106" s="6"/>
      <c r="J106" s="6"/>
      <c r="K106" s="6"/>
      <c r="L106" s="6">
        <v>1</v>
      </c>
      <c r="M106" s="6" t="s">
        <v>153</v>
      </c>
    </row>
    <row r="107" spans="1:13">
      <c r="A107" s="8"/>
      <c r="B107" s="6"/>
      <c r="C107" s="6"/>
      <c r="D107" s="6"/>
      <c r="E107" s="6">
        <v>1</v>
      </c>
      <c r="F107" s="6"/>
      <c r="G107" s="6"/>
      <c r="H107" s="6"/>
      <c r="I107" s="6"/>
      <c r="J107" s="6"/>
      <c r="K107" s="6"/>
      <c r="L107" s="6">
        <v>1</v>
      </c>
      <c r="M107" s="6" t="s">
        <v>34</v>
      </c>
    </row>
    <row r="108" spans="1:13">
      <c r="A108" s="8"/>
      <c r="M108" s="5"/>
    </row>
    <row r="109" spans="1:13">
      <c r="A109" s="8"/>
      <c r="B109" s="6"/>
      <c r="C109" s="6"/>
      <c r="D109" s="6">
        <v>1</v>
      </c>
      <c r="E109" s="6"/>
      <c r="F109" s="6"/>
      <c r="G109" s="6"/>
      <c r="H109" s="6"/>
      <c r="I109" s="6"/>
      <c r="J109" s="6"/>
      <c r="K109" s="6"/>
      <c r="L109" s="6"/>
      <c r="M109" s="6" t="s">
        <v>35</v>
      </c>
    </row>
    <row r="110" spans="1:13">
      <c r="A110" s="8"/>
      <c r="M110" s="5" t="s">
        <v>36</v>
      </c>
    </row>
    <row r="111" spans="1:13">
      <c r="A111" s="8"/>
      <c r="M111" s="5" t="s">
        <v>37</v>
      </c>
    </row>
    <row r="112" spans="1:13">
      <c r="A112" s="8"/>
      <c r="M112" s="5" t="s">
        <v>38</v>
      </c>
    </row>
    <row r="113" spans="1:13">
      <c r="A113" s="8"/>
      <c r="M113" s="5"/>
    </row>
    <row r="114" spans="1:13">
      <c r="A114" s="8"/>
      <c r="B114" s="6"/>
      <c r="C114" s="6"/>
      <c r="D114" s="6">
        <v>1</v>
      </c>
      <c r="E114" s="6"/>
      <c r="F114" s="6"/>
      <c r="G114" s="6"/>
      <c r="H114" s="6"/>
      <c r="I114" s="6"/>
      <c r="J114" s="6"/>
      <c r="K114" s="6"/>
      <c r="L114" s="6"/>
      <c r="M114" s="6" t="s">
        <v>39</v>
      </c>
    </row>
    <row r="115" spans="1:13">
      <c r="A115" s="8"/>
      <c r="M115" s="5" t="s">
        <v>36</v>
      </c>
    </row>
    <row r="116" spans="1:13">
      <c r="A116" s="8"/>
      <c r="M116" s="5" t="s">
        <v>40</v>
      </c>
    </row>
    <row r="117" spans="1:13">
      <c r="A117" s="8"/>
      <c r="M117" s="5" t="s">
        <v>38</v>
      </c>
    </row>
    <row r="118" spans="1:13">
      <c r="A118" s="8"/>
      <c r="M118" s="5"/>
    </row>
    <row r="119" spans="1:13">
      <c r="A119" s="8"/>
      <c r="B119" s="6"/>
      <c r="C119" s="6"/>
      <c r="D119" s="6"/>
      <c r="E119" s="6">
        <v>3</v>
      </c>
      <c r="F119" s="6"/>
      <c r="G119" s="6"/>
      <c r="H119" s="6"/>
      <c r="I119" s="6"/>
      <c r="J119" s="6"/>
      <c r="K119" s="6"/>
      <c r="L119" s="6"/>
      <c r="M119" s="6" t="s">
        <v>41</v>
      </c>
    </row>
    <row r="120" spans="1:13">
      <c r="A120" s="8"/>
      <c r="M120" s="5"/>
    </row>
    <row r="121" spans="1:13">
      <c r="A121" s="8"/>
      <c r="B121" s="6"/>
      <c r="C121" s="6"/>
      <c r="D121" s="6"/>
      <c r="E121" s="6"/>
      <c r="F121" s="6"/>
      <c r="G121" s="6"/>
      <c r="H121" s="6">
        <v>1</v>
      </c>
      <c r="I121" s="6"/>
      <c r="J121" s="6"/>
      <c r="K121" s="6"/>
      <c r="L121" s="6"/>
      <c r="M121" s="6" t="s">
        <v>42</v>
      </c>
    </row>
    <row r="122" spans="1:13">
      <c r="A122" s="8"/>
      <c r="M122" s="5"/>
    </row>
    <row r="123" spans="1:13">
      <c r="A123" s="8"/>
      <c r="B123" s="6"/>
      <c r="C123" s="6"/>
      <c r="D123" s="6"/>
      <c r="E123" s="6"/>
      <c r="F123" s="6"/>
      <c r="G123" s="6"/>
      <c r="H123" s="6">
        <v>1</v>
      </c>
      <c r="I123" s="6"/>
      <c r="J123" s="6"/>
      <c r="K123" s="6"/>
      <c r="L123" s="6"/>
      <c r="M123" s="6" t="s">
        <v>43</v>
      </c>
    </row>
    <row r="124" spans="1:13">
      <c r="A124" s="8"/>
      <c r="M124" s="5"/>
    </row>
    <row r="125" spans="1:13">
      <c r="A125" s="8"/>
      <c r="B125" s="6"/>
      <c r="C125" s="6"/>
      <c r="D125" s="6">
        <v>1</v>
      </c>
      <c r="E125" s="6"/>
      <c r="F125" s="6"/>
      <c r="G125" s="6"/>
      <c r="H125" s="6"/>
      <c r="I125" s="6"/>
      <c r="J125" s="6"/>
      <c r="K125" s="6"/>
      <c r="L125" s="6"/>
      <c r="M125" s="6" t="s">
        <v>44</v>
      </c>
    </row>
    <row r="126" spans="1:13">
      <c r="A126" s="8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5" t="s">
        <v>36</v>
      </c>
    </row>
    <row r="127" spans="1:13">
      <c r="A127" s="8"/>
      <c r="B127" s="6"/>
      <c r="C127" s="6"/>
      <c r="D127" s="6"/>
      <c r="E127" s="6"/>
      <c r="F127" s="6">
        <v>1</v>
      </c>
      <c r="G127" s="6"/>
      <c r="H127" s="6"/>
      <c r="I127" s="6"/>
      <c r="J127" s="6"/>
      <c r="K127" s="6">
        <v>1</v>
      </c>
      <c r="L127" s="6"/>
      <c r="M127" s="6" t="s">
        <v>45</v>
      </c>
    </row>
    <row r="128" spans="1:13">
      <c r="A128" s="8"/>
      <c r="M128" s="5" t="s">
        <v>38</v>
      </c>
    </row>
    <row r="129" spans="1:13">
      <c r="A129" s="8"/>
      <c r="M129" s="5" t="s">
        <v>46</v>
      </c>
    </row>
    <row r="130" spans="1:13">
      <c r="A130" s="8"/>
      <c r="M130" s="5" t="s">
        <v>36</v>
      </c>
    </row>
    <row r="131" spans="1:13">
      <c r="A131" s="8"/>
      <c r="M131" s="5" t="s">
        <v>47</v>
      </c>
    </row>
    <row r="132" spans="1:13">
      <c r="A132" s="8"/>
      <c r="M132" s="5" t="s">
        <v>38</v>
      </c>
    </row>
    <row r="133" spans="1:13">
      <c r="A133" s="8"/>
      <c r="M133" s="5"/>
    </row>
    <row r="134" spans="1:13">
      <c r="A134" s="8"/>
      <c r="B134" s="6"/>
      <c r="C134" s="6"/>
      <c r="D134" s="6">
        <v>1</v>
      </c>
      <c r="E134" s="6"/>
      <c r="F134" s="6"/>
      <c r="G134" s="6"/>
      <c r="H134" s="6"/>
      <c r="I134" s="6"/>
      <c r="J134" s="6"/>
      <c r="K134" s="6"/>
      <c r="L134" s="6"/>
      <c r="M134" s="6" t="s">
        <v>48</v>
      </c>
    </row>
    <row r="135" spans="1:13">
      <c r="A135" s="8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5" t="s">
        <v>36</v>
      </c>
    </row>
    <row r="136" spans="1:13">
      <c r="A136" s="8"/>
      <c r="B136" s="6"/>
      <c r="C136" s="6"/>
      <c r="D136" s="6"/>
      <c r="E136" s="6">
        <v>1</v>
      </c>
      <c r="F136" s="6"/>
      <c r="G136" s="6"/>
      <c r="H136" s="6">
        <v>1</v>
      </c>
      <c r="I136" s="6"/>
      <c r="J136" s="6"/>
      <c r="K136" s="6"/>
      <c r="L136" s="6"/>
      <c r="M136" s="6" t="s">
        <v>49</v>
      </c>
    </row>
    <row r="137" spans="1:13">
      <c r="A137" s="8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5" t="s">
        <v>38</v>
      </c>
    </row>
    <row r="138" spans="1:13">
      <c r="A138" s="8"/>
      <c r="M138" s="5" t="s">
        <v>46</v>
      </c>
    </row>
    <row r="139" spans="1:13">
      <c r="A139" s="8"/>
      <c r="M139" s="5" t="s">
        <v>36</v>
      </c>
    </row>
    <row r="140" spans="1:13">
      <c r="A140" s="8"/>
      <c r="M140" s="5" t="s">
        <v>50</v>
      </c>
    </row>
    <row r="141" spans="1:13">
      <c r="A141" s="8"/>
      <c r="M141" s="5" t="s">
        <v>38</v>
      </c>
    </row>
    <row r="142" spans="1:13">
      <c r="A142" s="8"/>
      <c r="M142" s="5"/>
    </row>
    <row r="143" spans="1:13">
      <c r="A143" s="8"/>
      <c r="B143" s="6"/>
      <c r="C143" s="6"/>
      <c r="D143" s="6"/>
      <c r="E143" s="6"/>
      <c r="F143" s="6"/>
      <c r="G143" s="6"/>
      <c r="H143" s="6"/>
      <c r="I143" s="6">
        <v>1</v>
      </c>
      <c r="J143" s="6"/>
      <c r="K143" s="6"/>
      <c r="L143" s="6"/>
      <c r="M143" s="6" t="s">
        <v>51</v>
      </c>
    </row>
    <row r="144" spans="1:13">
      <c r="A144" s="8"/>
      <c r="M144" s="5"/>
    </row>
    <row r="145" spans="1:13">
      <c r="A145" s="8"/>
      <c r="M145" s="5" t="s">
        <v>52</v>
      </c>
    </row>
    <row r="146" spans="1:13">
      <c r="A146" s="8"/>
      <c r="M146" s="5" t="s">
        <v>53</v>
      </c>
    </row>
    <row r="147" spans="1:13">
      <c r="A147" s="8"/>
      <c r="B147" s="6"/>
      <c r="C147" s="6"/>
      <c r="D147" s="6">
        <v>1</v>
      </c>
      <c r="E147" s="6"/>
      <c r="F147" s="6"/>
      <c r="G147" s="6"/>
      <c r="H147" s="6"/>
      <c r="I147" s="6"/>
      <c r="J147" s="6"/>
      <c r="K147" s="6"/>
      <c r="L147" s="6"/>
      <c r="M147" s="6" t="s">
        <v>54</v>
      </c>
    </row>
    <row r="148" spans="1:13">
      <c r="A148" s="8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5" t="s">
        <v>36</v>
      </c>
    </row>
    <row r="149" spans="1:13">
      <c r="A149" s="8"/>
      <c r="D149" s="4"/>
      <c r="I149" s="4"/>
      <c r="J149" s="4"/>
      <c r="K149" s="4"/>
      <c r="L149" s="4"/>
      <c r="M149" s="5" t="s">
        <v>55</v>
      </c>
    </row>
    <row r="150" spans="1:13">
      <c r="A150" s="8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5" t="s">
        <v>38</v>
      </c>
    </row>
    <row r="151" spans="1:13">
      <c r="A151" s="8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5" t="s">
        <v>46</v>
      </c>
    </row>
    <row r="152" spans="1:13">
      <c r="A152" s="8"/>
      <c r="M152" s="5" t="s">
        <v>36</v>
      </c>
    </row>
    <row r="153" spans="1:13">
      <c r="A153" s="8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>
        <v>1</v>
      </c>
      <c r="M153" s="6" t="s">
        <v>154</v>
      </c>
    </row>
    <row r="154" spans="1:13">
      <c r="A154" s="8"/>
      <c r="B154" s="6"/>
      <c r="C154" s="6"/>
      <c r="D154" s="6"/>
      <c r="E154" s="6">
        <v>1</v>
      </c>
      <c r="F154" s="6"/>
      <c r="G154" s="6"/>
      <c r="H154" s="6">
        <v>1</v>
      </c>
      <c r="I154" s="6"/>
      <c r="J154" s="6"/>
      <c r="K154" s="6"/>
      <c r="L154" s="6"/>
      <c r="M154" s="6" t="s">
        <v>56</v>
      </c>
    </row>
    <row r="155" spans="1:13">
      <c r="A155" s="8"/>
      <c r="B155" s="6"/>
      <c r="C155" s="6"/>
      <c r="D155" s="6"/>
      <c r="E155" s="6">
        <v>2</v>
      </c>
      <c r="F155" s="6"/>
      <c r="G155" s="6"/>
      <c r="H155" s="6"/>
      <c r="I155" s="6"/>
      <c r="J155" s="6"/>
      <c r="K155" s="6"/>
      <c r="L155" s="6"/>
      <c r="M155" s="6" t="s">
        <v>57</v>
      </c>
    </row>
    <row r="156" spans="1:13">
      <c r="A156" s="8"/>
      <c r="M156" s="5" t="s">
        <v>38</v>
      </c>
    </row>
    <row r="157" spans="1:13">
      <c r="A157" s="8"/>
      <c r="M157" s="5"/>
    </row>
    <row r="158" spans="1:13">
      <c r="A158" s="8"/>
      <c r="B158" s="6"/>
      <c r="C158" s="6"/>
      <c r="D158" s="6"/>
      <c r="E158" s="6">
        <v>3</v>
      </c>
      <c r="F158" s="6">
        <v>1</v>
      </c>
      <c r="G158" s="6"/>
      <c r="H158" s="6">
        <v>3</v>
      </c>
      <c r="I158" s="6"/>
      <c r="J158" s="6"/>
      <c r="K158" s="6"/>
      <c r="L158" s="6"/>
      <c r="M158" s="6" t="s">
        <v>58</v>
      </c>
    </row>
    <row r="159" spans="1:13">
      <c r="A159" s="8"/>
      <c r="M159" s="5" t="s">
        <v>13</v>
      </c>
    </row>
    <row r="160" spans="1:13">
      <c r="A160" s="8"/>
      <c r="M160" s="5" t="s">
        <v>80</v>
      </c>
    </row>
    <row r="161" spans="1:13">
      <c r="A161" s="8"/>
      <c r="M161" s="5" t="s">
        <v>81</v>
      </c>
    </row>
    <row r="162" spans="1:13">
      <c r="A162" s="8"/>
    </row>
    <row r="163" spans="1:13">
      <c r="A163" s="8"/>
    </row>
    <row r="164" spans="1:13">
      <c r="A164" s="8"/>
    </row>
    <row r="165" spans="1:13">
      <c r="A165" s="8"/>
    </row>
    <row r="166" spans="1:13">
      <c r="A166" s="8"/>
    </row>
    <row r="167" spans="1:13">
      <c r="A167" s="8"/>
    </row>
    <row r="168" spans="1:13">
      <c r="A168" s="8"/>
    </row>
    <row r="169" spans="1:13">
      <c r="A169" s="8"/>
    </row>
    <row r="170" spans="1:13">
      <c r="A170" s="9" t="s">
        <v>109</v>
      </c>
      <c r="M170" s="5" t="s">
        <v>106</v>
      </c>
    </row>
    <row r="171" spans="1:13">
      <c r="A171" s="9"/>
      <c r="M171" s="5" t="s">
        <v>17</v>
      </c>
    </row>
    <row r="172" spans="1:13">
      <c r="A172" s="9"/>
      <c r="M172" s="5" t="s">
        <v>107</v>
      </c>
    </row>
    <row r="173" spans="1:13">
      <c r="A173" s="9"/>
      <c r="M173" s="5"/>
    </row>
    <row r="174" spans="1:13">
      <c r="A174" s="9"/>
      <c r="M174" s="5" t="s">
        <v>108</v>
      </c>
    </row>
    <row r="175" spans="1:13">
      <c r="A175" s="9"/>
      <c r="M175" s="5"/>
    </row>
    <row r="176" spans="1:13">
      <c r="A176" s="9"/>
      <c r="M176" s="5" t="s">
        <v>96</v>
      </c>
    </row>
    <row r="177" spans="1:13">
      <c r="A177" s="9"/>
      <c r="M177" s="5" t="s">
        <v>26</v>
      </c>
    </row>
    <row r="178" spans="1:13">
      <c r="A178" s="9"/>
      <c r="M178" s="5" t="s">
        <v>97</v>
      </c>
    </row>
    <row r="179" spans="1:13">
      <c r="A179" s="9"/>
      <c r="M179" s="5" t="s">
        <v>36</v>
      </c>
    </row>
    <row r="180" spans="1:13">
      <c r="A180" s="9"/>
      <c r="M180" s="5" t="s">
        <v>98</v>
      </c>
    </row>
    <row r="181" spans="1:13">
      <c r="A181" s="9"/>
      <c r="M181" s="5" t="s">
        <v>99</v>
      </c>
    </row>
    <row r="182" spans="1:13">
      <c r="A182" s="9"/>
      <c r="M182" s="5" t="s">
        <v>100</v>
      </c>
    </row>
    <row r="183" spans="1:13">
      <c r="A183" s="9"/>
      <c r="M183" s="5" t="s">
        <v>101</v>
      </c>
    </row>
    <row r="184" spans="1:13">
      <c r="A184" s="9"/>
      <c r="M184" s="5" t="s">
        <v>102</v>
      </c>
    </row>
    <row r="185" spans="1:13">
      <c r="A185" s="9"/>
      <c r="M185" s="5" t="s">
        <v>103</v>
      </c>
    </row>
    <row r="186" spans="1:13">
      <c r="A186" s="9"/>
      <c r="B186" s="6">
        <f>SummaryHM70!$B$6</f>
        <v>64</v>
      </c>
      <c r="C186" s="6">
        <f>SummaryHM70!$C$6</f>
        <v>64</v>
      </c>
      <c r="D186" s="6"/>
      <c r="E186" s="6">
        <f>B186*C186</f>
        <v>4096</v>
      </c>
      <c r="F186" s="6">
        <f>B186*C186</f>
        <v>4096</v>
      </c>
      <c r="G186" s="6"/>
      <c r="H186" s="6">
        <f>B186*C186</f>
        <v>4096</v>
      </c>
      <c r="I186" s="6">
        <f>B186*C186</f>
        <v>4096</v>
      </c>
      <c r="J186" s="6"/>
      <c r="K186" s="6"/>
      <c r="L186" s="6"/>
      <c r="M186" s="6" t="s">
        <v>104</v>
      </c>
    </row>
    <row r="187" spans="1:13">
      <c r="A187" s="9"/>
      <c r="M187" s="5" t="s">
        <v>38</v>
      </c>
    </row>
    <row r="188" spans="1:13">
      <c r="A188" s="9"/>
      <c r="M188" s="5" t="s">
        <v>105</v>
      </c>
    </row>
    <row r="189" spans="1:13">
      <c r="A189" s="9"/>
      <c r="M189" s="5" t="s">
        <v>13</v>
      </c>
    </row>
    <row r="190" spans="1:13">
      <c r="A190" s="9"/>
      <c r="M190" s="5" t="s">
        <v>23</v>
      </c>
    </row>
    <row r="191" spans="1:13">
      <c r="A191" s="3" t="s">
        <v>111</v>
      </c>
      <c r="B191" s="7"/>
      <c r="C191" s="7"/>
      <c r="D191" s="7">
        <f t="shared" ref="D191:L191" si="0">SUM(D2:D190)</f>
        <v>12</v>
      </c>
      <c r="E191" s="7">
        <f t="shared" si="0"/>
        <v>4622</v>
      </c>
      <c r="F191" s="7">
        <f t="shared" si="0"/>
        <v>4356</v>
      </c>
      <c r="G191" s="7">
        <f t="shared" si="0"/>
        <v>0</v>
      </c>
      <c r="H191" s="7">
        <f t="shared" si="0"/>
        <v>4105</v>
      </c>
      <c r="I191" s="7">
        <f t="shared" si="0"/>
        <v>4097</v>
      </c>
      <c r="J191" s="7">
        <f t="shared" si="0"/>
        <v>0</v>
      </c>
      <c r="K191" s="7">
        <f t="shared" si="0"/>
        <v>1</v>
      </c>
      <c r="L191" s="7">
        <f t="shared" si="0"/>
        <v>3</v>
      </c>
    </row>
    <row r="192" spans="1:13">
      <c r="A192" t="s">
        <v>110</v>
      </c>
      <c r="B192" s="8"/>
      <c r="C192" s="8"/>
      <c r="D192" s="8">
        <f t="shared" ref="D192:L192" si="1">SUM(D2:D161)</f>
        <v>12</v>
      </c>
      <c r="E192" s="8">
        <f t="shared" si="1"/>
        <v>526</v>
      </c>
      <c r="F192" s="8">
        <f t="shared" si="1"/>
        <v>260</v>
      </c>
      <c r="G192" s="8">
        <f t="shared" si="1"/>
        <v>0</v>
      </c>
      <c r="H192" s="8">
        <f t="shared" si="1"/>
        <v>9</v>
      </c>
      <c r="I192" s="8">
        <f t="shared" si="1"/>
        <v>1</v>
      </c>
      <c r="J192" s="8">
        <f t="shared" si="1"/>
        <v>0</v>
      </c>
      <c r="K192" s="8">
        <f t="shared" si="1"/>
        <v>1</v>
      </c>
      <c r="L192" s="8">
        <f t="shared" si="1"/>
        <v>3</v>
      </c>
    </row>
    <row r="193" spans="1:12">
      <c r="A193" t="s">
        <v>109</v>
      </c>
      <c r="B193" s="9"/>
      <c r="C193" s="9"/>
      <c r="D193" s="9">
        <f>SUM(D170:D190)</f>
        <v>0</v>
      </c>
      <c r="E193" s="9">
        <f t="shared" ref="E193:L193" si="2">SUM(E170:E190)</f>
        <v>4096</v>
      </c>
      <c r="F193" s="9">
        <f t="shared" si="2"/>
        <v>4096</v>
      </c>
      <c r="G193" s="9">
        <f t="shared" si="2"/>
        <v>0</v>
      </c>
      <c r="H193" s="9">
        <f t="shared" si="2"/>
        <v>4096</v>
      </c>
      <c r="I193" s="9">
        <f t="shared" si="2"/>
        <v>4096</v>
      </c>
      <c r="J193" s="9">
        <f t="shared" si="2"/>
        <v>0</v>
      </c>
      <c r="K193" s="9">
        <f t="shared" si="2"/>
        <v>0</v>
      </c>
      <c r="L193" s="9">
        <f t="shared" si="2"/>
        <v>0</v>
      </c>
    </row>
  </sheetData>
  <phoneticPr fontId="3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Y36"/>
  <sheetViews>
    <sheetView tabSelected="1" workbookViewId="0">
      <selection activeCell="E11" sqref="E11"/>
    </sheetView>
  </sheetViews>
  <sheetFormatPr defaultRowHeight="14.25"/>
  <cols>
    <col min="14" max="25" width="9" style="29"/>
  </cols>
  <sheetData>
    <row r="3" spans="1:25">
      <c r="A3" t="s">
        <v>155</v>
      </c>
    </row>
    <row r="5" spans="1:25">
      <c r="A5" s="1"/>
      <c r="B5" s="10" t="s">
        <v>61</v>
      </c>
      <c r="C5" s="10" t="s">
        <v>62</v>
      </c>
      <c r="D5" s="10" t="s">
        <v>60</v>
      </c>
      <c r="E5" s="10" t="s">
        <v>59</v>
      </c>
      <c r="F5" s="10" t="s">
        <v>0</v>
      </c>
      <c r="G5" s="10" t="s">
        <v>95</v>
      </c>
      <c r="H5" s="10" t="s">
        <v>94</v>
      </c>
      <c r="I5" s="10" t="s">
        <v>2</v>
      </c>
      <c r="J5" s="10" t="s">
        <v>1</v>
      </c>
      <c r="K5" s="10" t="s">
        <v>92</v>
      </c>
      <c r="L5" s="11" t="s">
        <v>93</v>
      </c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</row>
    <row r="6" spans="1:25">
      <c r="A6" s="3" t="s">
        <v>111</v>
      </c>
      <c r="B6" s="12">
        <v>64</v>
      </c>
      <c r="C6" s="12">
        <v>64</v>
      </c>
      <c r="D6" s="12">
        <f>DetailHM70!D191</f>
        <v>12</v>
      </c>
      <c r="E6" s="12">
        <f>DetailHM70!E191</f>
        <v>4622</v>
      </c>
      <c r="F6" s="12">
        <f>DetailHM70!F191</f>
        <v>4356</v>
      </c>
      <c r="G6" s="12">
        <f>DetailHM70!G191</f>
        <v>0</v>
      </c>
      <c r="H6" s="12">
        <f>DetailHM70!H191</f>
        <v>4105</v>
      </c>
      <c r="I6" s="12">
        <f>DetailHM70!I191</f>
        <v>4097</v>
      </c>
      <c r="J6" s="12">
        <f>DetailHM70!J191</f>
        <v>0</v>
      </c>
      <c r="K6" s="12">
        <f>DetailHM70!K191</f>
        <v>1</v>
      </c>
      <c r="L6" s="13">
        <f>DetailHM70!L191</f>
        <v>3</v>
      </c>
    </row>
    <row r="9" spans="1:25">
      <c r="A9" s="1" t="s">
        <v>132</v>
      </c>
      <c r="B9" s="15" t="s">
        <v>112</v>
      </c>
      <c r="C9" s="15" t="s">
        <v>113</v>
      </c>
      <c r="D9" s="15" t="s">
        <v>114</v>
      </c>
      <c r="E9" s="15" t="s">
        <v>115</v>
      </c>
      <c r="F9" s="15" t="s">
        <v>116</v>
      </c>
      <c r="G9" s="15" t="s">
        <v>117</v>
      </c>
      <c r="H9" s="15" t="s">
        <v>118</v>
      </c>
      <c r="I9" s="15" t="s">
        <v>119</v>
      </c>
      <c r="J9" s="15" t="s">
        <v>120</v>
      </c>
      <c r="K9" s="15" t="s">
        <v>121</v>
      </c>
      <c r="L9" s="16" t="s">
        <v>122</v>
      </c>
    </row>
    <row r="10" spans="1:25">
      <c r="A10" s="17" t="s">
        <v>127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33"/>
    </row>
    <row r="11" spans="1:25">
      <c r="A11" s="17" t="s">
        <v>123</v>
      </c>
      <c r="B11" s="29">
        <v>8</v>
      </c>
      <c r="C11" s="29">
        <v>8</v>
      </c>
      <c r="D11" s="29">
        <v>12</v>
      </c>
      <c r="E11" s="29">
        <v>142</v>
      </c>
      <c r="F11" s="29">
        <v>100</v>
      </c>
      <c r="G11" s="29">
        <v>0</v>
      </c>
      <c r="H11" s="29">
        <v>73</v>
      </c>
      <c r="I11" s="29">
        <v>65</v>
      </c>
      <c r="J11" s="29">
        <v>0</v>
      </c>
      <c r="K11" s="29">
        <v>1</v>
      </c>
      <c r="L11" s="33">
        <v>3</v>
      </c>
    </row>
    <row r="12" spans="1:25">
      <c r="A12" s="17" t="s">
        <v>124</v>
      </c>
      <c r="B12" s="29">
        <v>16</v>
      </c>
      <c r="C12" s="29">
        <v>16</v>
      </c>
      <c r="D12" s="29">
        <v>12</v>
      </c>
      <c r="E12" s="29">
        <v>398</v>
      </c>
      <c r="F12" s="29">
        <v>324</v>
      </c>
      <c r="G12" s="29">
        <v>0</v>
      </c>
      <c r="H12" s="29">
        <v>265</v>
      </c>
      <c r="I12" s="29">
        <v>257</v>
      </c>
      <c r="J12" s="29">
        <v>0</v>
      </c>
      <c r="K12" s="29">
        <v>1</v>
      </c>
      <c r="L12" s="33">
        <v>3</v>
      </c>
    </row>
    <row r="13" spans="1:25">
      <c r="A13" s="17" t="s">
        <v>125</v>
      </c>
      <c r="B13" s="29">
        <v>32</v>
      </c>
      <c r="C13" s="29">
        <v>32</v>
      </c>
      <c r="D13" s="29">
        <v>12</v>
      </c>
      <c r="E13" s="29">
        <v>1294</v>
      </c>
      <c r="F13" s="29">
        <v>1156</v>
      </c>
      <c r="G13" s="29">
        <v>0</v>
      </c>
      <c r="H13" s="29">
        <v>1033</v>
      </c>
      <c r="I13" s="29">
        <v>1025</v>
      </c>
      <c r="J13" s="29">
        <v>0</v>
      </c>
      <c r="K13" s="29">
        <v>1</v>
      </c>
      <c r="L13" s="33">
        <v>3</v>
      </c>
    </row>
    <row r="14" spans="1:25">
      <c r="A14" s="3" t="s">
        <v>126</v>
      </c>
      <c r="B14" s="12">
        <v>64</v>
      </c>
      <c r="C14" s="12">
        <v>64</v>
      </c>
      <c r="D14" s="12">
        <v>12</v>
      </c>
      <c r="E14" s="12">
        <v>4622</v>
      </c>
      <c r="F14" s="12">
        <v>4356</v>
      </c>
      <c r="G14" s="12">
        <v>0</v>
      </c>
      <c r="H14" s="12">
        <v>4105</v>
      </c>
      <c r="I14" s="12">
        <v>4097</v>
      </c>
      <c r="J14" s="12">
        <v>0</v>
      </c>
      <c r="K14" s="12">
        <v>1</v>
      </c>
      <c r="L14" s="13">
        <v>3</v>
      </c>
    </row>
    <row r="16" spans="1:25">
      <c r="A16" s="1" t="s">
        <v>133</v>
      </c>
      <c r="B16" s="15" t="s">
        <v>112</v>
      </c>
      <c r="C16" s="15" t="s">
        <v>113</v>
      </c>
      <c r="D16" s="15" t="s">
        <v>114</v>
      </c>
      <c r="E16" s="15" t="s">
        <v>115</v>
      </c>
      <c r="F16" s="15" t="s">
        <v>116</v>
      </c>
      <c r="G16" s="15" t="s">
        <v>117</v>
      </c>
      <c r="H16" s="15" t="s">
        <v>118</v>
      </c>
      <c r="I16" s="15" t="s">
        <v>119</v>
      </c>
      <c r="J16" s="15" t="s">
        <v>120</v>
      </c>
      <c r="K16" s="15" t="s">
        <v>121</v>
      </c>
      <c r="L16" s="16" t="s">
        <v>122</v>
      </c>
    </row>
    <row r="17" spans="1:25">
      <c r="A17" s="17" t="s">
        <v>127</v>
      </c>
      <c r="B17" s="29">
        <v>4</v>
      </c>
      <c r="C17" s="29">
        <v>4</v>
      </c>
      <c r="D17" s="29">
        <v>6</v>
      </c>
      <c r="E17" s="29">
        <v>35</v>
      </c>
      <c r="F17" s="29">
        <v>0</v>
      </c>
      <c r="G17" s="29">
        <v>0</v>
      </c>
      <c r="H17" s="29">
        <v>2</v>
      </c>
      <c r="I17" s="29">
        <v>16</v>
      </c>
      <c r="J17" s="29">
        <v>0</v>
      </c>
      <c r="K17" s="29">
        <v>0</v>
      </c>
      <c r="L17" s="33">
        <v>0</v>
      </c>
    </row>
    <row r="18" spans="1:25">
      <c r="A18" s="17" t="s">
        <v>123</v>
      </c>
      <c r="B18" s="29">
        <v>8</v>
      </c>
      <c r="C18" s="29">
        <v>8</v>
      </c>
      <c r="D18" s="29">
        <v>6</v>
      </c>
      <c r="E18" s="29">
        <v>99</v>
      </c>
      <c r="F18" s="29">
        <v>0</v>
      </c>
      <c r="G18" s="29">
        <v>0</v>
      </c>
      <c r="H18" s="29">
        <v>2</v>
      </c>
      <c r="I18" s="29">
        <v>64</v>
      </c>
      <c r="J18" s="29">
        <v>0</v>
      </c>
      <c r="K18" s="29">
        <v>0</v>
      </c>
      <c r="L18" s="33">
        <v>0</v>
      </c>
    </row>
    <row r="19" spans="1:25">
      <c r="A19" s="17" t="s">
        <v>124</v>
      </c>
      <c r="B19" s="29">
        <v>16</v>
      </c>
      <c r="C19" s="29">
        <v>16</v>
      </c>
      <c r="D19" s="29">
        <v>6</v>
      </c>
      <c r="E19" s="29">
        <v>323</v>
      </c>
      <c r="F19" s="29">
        <v>0</v>
      </c>
      <c r="G19" s="29">
        <v>0</v>
      </c>
      <c r="H19" s="29">
        <v>2</v>
      </c>
      <c r="I19" s="29">
        <v>256</v>
      </c>
      <c r="J19" s="29">
        <v>0</v>
      </c>
      <c r="K19" s="29">
        <v>0</v>
      </c>
      <c r="L19" s="33">
        <v>0</v>
      </c>
    </row>
    <row r="20" spans="1:25">
      <c r="A20" s="17" t="s">
        <v>125</v>
      </c>
      <c r="B20" s="29">
        <v>32</v>
      </c>
      <c r="C20" s="29">
        <v>32</v>
      </c>
      <c r="D20" s="29">
        <v>6</v>
      </c>
      <c r="E20" s="29">
        <v>1155</v>
      </c>
      <c r="F20" s="29">
        <v>0</v>
      </c>
      <c r="G20" s="29">
        <v>0</v>
      </c>
      <c r="H20" s="29">
        <v>2</v>
      </c>
      <c r="I20" s="29">
        <v>1024</v>
      </c>
      <c r="J20" s="29">
        <v>0</v>
      </c>
      <c r="K20" s="29">
        <v>0</v>
      </c>
      <c r="L20" s="33">
        <v>0</v>
      </c>
    </row>
    <row r="21" spans="1:25">
      <c r="A21" s="3" t="s">
        <v>126</v>
      </c>
      <c r="B21" s="12">
        <v>64</v>
      </c>
      <c r="C21" s="12">
        <v>64</v>
      </c>
      <c r="D21" s="12">
        <v>6</v>
      </c>
      <c r="E21" s="12">
        <v>4355</v>
      </c>
      <c r="F21" s="12">
        <v>0</v>
      </c>
      <c r="G21" s="12">
        <v>0</v>
      </c>
      <c r="H21" s="12">
        <v>2</v>
      </c>
      <c r="I21" s="12">
        <v>4096</v>
      </c>
      <c r="J21" s="12">
        <v>0</v>
      </c>
      <c r="K21" s="12">
        <v>0</v>
      </c>
      <c r="L21" s="13">
        <v>0</v>
      </c>
    </row>
    <row r="23" spans="1:25">
      <c r="A23" s="1" t="s">
        <v>140</v>
      </c>
      <c r="B23" s="15" t="s">
        <v>132</v>
      </c>
      <c r="C23" s="15" t="s">
        <v>133</v>
      </c>
      <c r="D23" s="15" t="s">
        <v>114</v>
      </c>
      <c r="E23" s="15" t="s">
        <v>115</v>
      </c>
      <c r="F23" s="15" t="s">
        <v>116</v>
      </c>
      <c r="G23" s="15" t="s">
        <v>117</v>
      </c>
      <c r="H23" s="15" t="s">
        <v>118</v>
      </c>
      <c r="I23" s="15" t="s">
        <v>119</v>
      </c>
      <c r="J23" s="15" t="s">
        <v>120</v>
      </c>
      <c r="K23" s="15" t="s">
        <v>121</v>
      </c>
      <c r="L23" s="16" t="s">
        <v>122</v>
      </c>
    </row>
    <row r="24" spans="1:25">
      <c r="A24" s="17" t="s">
        <v>128</v>
      </c>
      <c r="B24" s="18" t="s">
        <v>123</v>
      </c>
      <c r="C24" s="18" t="s">
        <v>134</v>
      </c>
      <c r="D24" s="20">
        <f>D11+D17*2</f>
        <v>24</v>
      </c>
      <c r="E24" s="20">
        <f t="shared" ref="E24:L24" si="0">E11+E17*2</f>
        <v>212</v>
      </c>
      <c r="F24" s="20">
        <f t="shared" si="0"/>
        <v>100</v>
      </c>
      <c r="G24" s="20">
        <f t="shared" si="0"/>
        <v>0</v>
      </c>
      <c r="H24" s="20">
        <f t="shared" si="0"/>
        <v>77</v>
      </c>
      <c r="I24" s="20">
        <f t="shared" si="0"/>
        <v>97</v>
      </c>
      <c r="J24" s="20">
        <f t="shared" si="0"/>
        <v>0</v>
      </c>
      <c r="K24" s="20">
        <f t="shared" si="0"/>
        <v>1</v>
      </c>
      <c r="L24" s="21">
        <f t="shared" si="0"/>
        <v>3</v>
      </c>
      <c r="Q24" s="30"/>
      <c r="R24" s="30"/>
      <c r="S24" s="30"/>
      <c r="T24" s="30"/>
      <c r="U24" s="30"/>
      <c r="V24" s="30"/>
      <c r="W24" s="30"/>
      <c r="X24" s="30"/>
      <c r="Y24" s="30"/>
    </row>
    <row r="25" spans="1:25">
      <c r="A25" s="17" t="s">
        <v>129</v>
      </c>
      <c r="B25" s="18" t="s">
        <v>124</v>
      </c>
      <c r="C25" s="18" t="s">
        <v>135</v>
      </c>
      <c r="D25" s="20">
        <f t="shared" ref="D25:L27" si="1">D12+D18*2</f>
        <v>24</v>
      </c>
      <c r="E25" s="20">
        <f t="shared" si="1"/>
        <v>596</v>
      </c>
      <c r="F25" s="20">
        <f t="shared" si="1"/>
        <v>324</v>
      </c>
      <c r="G25" s="20">
        <f t="shared" si="1"/>
        <v>0</v>
      </c>
      <c r="H25" s="20">
        <f t="shared" si="1"/>
        <v>269</v>
      </c>
      <c r="I25" s="20">
        <f t="shared" si="1"/>
        <v>385</v>
      </c>
      <c r="J25" s="20">
        <f t="shared" si="1"/>
        <v>0</v>
      </c>
      <c r="K25" s="20">
        <f t="shared" si="1"/>
        <v>1</v>
      </c>
      <c r="L25" s="21">
        <f t="shared" si="1"/>
        <v>3</v>
      </c>
      <c r="Q25" s="30"/>
      <c r="R25" s="30"/>
      <c r="S25" s="30"/>
      <c r="T25" s="30"/>
      <c r="U25" s="30"/>
      <c r="V25" s="30"/>
      <c r="W25" s="30"/>
      <c r="X25" s="30"/>
      <c r="Y25" s="30"/>
    </row>
    <row r="26" spans="1:25">
      <c r="A26" s="17" t="s">
        <v>130</v>
      </c>
      <c r="B26" s="18" t="s">
        <v>125</v>
      </c>
      <c r="C26" s="18" t="s">
        <v>136</v>
      </c>
      <c r="D26" s="20">
        <f t="shared" si="1"/>
        <v>24</v>
      </c>
      <c r="E26" s="20">
        <f t="shared" si="1"/>
        <v>1940</v>
      </c>
      <c r="F26" s="20">
        <f t="shared" si="1"/>
        <v>1156</v>
      </c>
      <c r="G26" s="20">
        <f t="shared" si="1"/>
        <v>0</v>
      </c>
      <c r="H26" s="20">
        <f t="shared" si="1"/>
        <v>1037</v>
      </c>
      <c r="I26" s="20">
        <f t="shared" si="1"/>
        <v>1537</v>
      </c>
      <c r="J26" s="20">
        <f t="shared" si="1"/>
        <v>0</v>
      </c>
      <c r="K26" s="20">
        <f t="shared" si="1"/>
        <v>1</v>
      </c>
      <c r="L26" s="21">
        <f t="shared" si="1"/>
        <v>3</v>
      </c>
      <c r="Q26" s="30"/>
      <c r="R26" s="30"/>
      <c r="S26" s="30"/>
      <c r="T26" s="30"/>
      <c r="U26" s="30"/>
      <c r="V26" s="30"/>
      <c r="W26" s="30"/>
      <c r="X26" s="30"/>
      <c r="Y26" s="30"/>
    </row>
    <row r="27" spans="1:25">
      <c r="A27" s="3" t="s">
        <v>131</v>
      </c>
      <c r="B27" s="19" t="s">
        <v>126</v>
      </c>
      <c r="C27" s="19" t="s">
        <v>137</v>
      </c>
      <c r="D27" s="22">
        <f t="shared" si="1"/>
        <v>24</v>
      </c>
      <c r="E27" s="22">
        <f t="shared" si="1"/>
        <v>6932</v>
      </c>
      <c r="F27" s="22">
        <f t="shared" si="1"/>
        <v>4356</v>
      </c>
      <c r="G27" s="22">
        <f t="shared" si="1"/>
        <v>0</v>
      </c>
      <c r="H27" s="22">
        <f t="shared" si="1"/>
        <v>4109</v>
      </c>
      <c r="I27" s="22">
        <f t="shared" si="1"/>
        <v>6145</v>
      </c>
      <c r="J27" s="22">
        <f t="shared" si="1"/>
        <v>0</v>
      </c>
      <c r="K27" s="22">
        <f t="shared" si="1"/>
        <v>1</v>
      </c>
      <c r="L27" s="23">
        <f t="shared" si="1"/>
        <v>3</v>
      </c>
      <c r="Q27" s="30"/>
      <c r="R27" s="30"/>
      <c r="S27" s="30"/>
      <c r="T27" s="30"/>
      <c r="U27" s="30"/>
      <c r="V27" s="30"/>
      <c r="W27" s="30"/>
      <c r="X27" s="30"/>
      <c r="Y27" s="30"/>
    </row>
    <row r="28" spans="1:25">
      <c r="D28" s="14"/>
      <c r="E28" s="14"/>
      <c r="F28" s="14"/>
      <c r="G28" s="14"/>
      <c r="H28" s="14"/>
      <c r="I28" s="14"/>
      <c r="J28" s="14"/>
      <c r="K28" s="14"/>
      <c r="L28" s="14"/>
      <c r="Q28" s="30"/>
      <c r="R28" s="30"/>
      <c r="S28" s="30"/>
      <c r="T28" s="30"/>
      <c r="U28" s="30"/>
      <c r="V28" s="30"/>
      <c r="W28" s="30"/>
      <c r="X28" s="30"/>
      <c r="Y28" s="30"/>
    </row>
    <row r="29" spans="1:25">
      <c r="A29" s="1" t="s">
        <v>138</v>
      </c>
      <c r="B29" s="15"/>
      <c r="C29" s="15"/>
      <c r="D29" s="15" t="s">
        <v>114</v>
      </c>
      <c r="E29" s="15" t="s">
        <v>115</v>
      </c>
      <c r="F29" s="15" t="s">
        <v>116</v>
      </c>
      <c r="G29" s="15" t="s">
        <v>117</v>
      </c>
      <c r="H29" s="15" t="s">
        <v>118</v>
      </c>
      <c r="I29" s="15" t="s">
        <v>119</v>
      </c>
      <c r="J29" s="15" t="s">
        <v>120</v>
      </c>
      <c r="K29" s="15" t="s">
        <v>121</v>
      </c>
      <c r="L29" s="16" t="s">
        <v>122</v>
      </c>
    </row>
    <row r="30" spans="1:25">
      <c r="A30" s="28" t="s">
        <v>128</v>
      </c>
      <c r="B30" s="29"/>
      <c r="C30" s="29"/>
      <c r="D30" s="30">
        <f t="shared" ref="D30:L30" si="2">D24/($B11*$C11)*64</f>
        <v>24</v>
      </c>
      <c r="E30" s="30">
        <f t="shared" si="2"/>
        <v>212</v>
      </c>
      <c r="F30" s="30">
        <f t="shared" si="2"/>
        <v>100</v>
      </c>
      <c r="G30" s="30">
        <f t="shared" si="2"/>
        <v>0</v>
      </c>
      <c r="H30" s="30">
        <f t="shared" si="2"/>
        <v>77</v>
      </c>
      <c r="I30" s="30">
        <f t="shared" si="2"/>
        <v>97</v>
      </c>
      <c r="J30" s="30">
        <f t="shared" si="2"/>
        <v>0</v>
      </c>
      <c r="K30" s="30">
        <f t="shared" si="2"/>
        <v>1</v>
      </c>
      <c r="L30" s="31">
        <f t="shared" si="2"/>
        <v>3</v>
      </c>
      <c r="Q30" s="30"/>
      <c r="R30" s="30"/>
      <c r="S30" s="30"/>
      <c r="T30" s="30"/>
      <c r="U30" s="30"/>
      <c r="V30" s="30"/>
      <c r="W30" s="30"/>
      <c r="X30" s="30"/>
      <c r="Y30" s="30"/>
    </row>
    <row r="31" spans="1:25">
      <c r="A31" s="17" t="s">
        <v>129</v>
      </c>
      <c r="B31" s="18"/>
      <c r="C31" s="18"/>
      <c r="D31" s="20">
        <f t="shared" ref="D31:L31" si="3">D25/($B12*$C12)*64</f>
        <v>6</v>
      </c>
      <c r="E31" s="20">
        <f t="shared" si="3"/>
        <v>149</v>
      </c>
      <c r="F31" s="20">
        <f t="shared" si="3"/>
        <v>81</v>
      </c>
      <c r="G31" s="20">
        <f t="shared" si="3"/>
        <v>0</v>
      </c>
      <c r="H31" s="20">
        <f t="shared" si="3"/>
        <v>67.25</v>
      </c>
      <c r="I31" s="20">
        <f t="shared" si="3"/>
        <v>96.25</v>
      </c>
      <c r="J31" s="20">
        <f t="shared" si="3"/>
        <v>0</v>
      </c>
      <c r="K31" s="20">
        <f t="shared" si="3"/>
        <v>0.25</v>
      </c>
      <c r="L31" s="21">
        <f t="shared" si="3"/>
        <v>0.75</v>
      </c>
      <c r="Q31" s="30"/>
      <c r="R31" s="30"/>
      <c r="S31" s="30"/>
      <c r="T31" s="30"/>
      <c r="U31" s="30"/>
      <c r="V31" s="30"/>
      <c r="W31" s="30"/>
      <c r="X31" s="30"/>
      <c r="Y31" s="30"/>
    </row>
    <row r="32" spans="1:25">
      <c r="A32" s="17" t="s">
        <v>130</v>
      </c>
      <c r="B32" s="18"/>
      <c r="C32" s="18"/>
      <c r="D32" s="20">
        <f t="shared" ref="D32:L32" si="4">D26/($B13*$C13)*64</f>
        <v>1.5</v>
      </c>
      <c r="E32" s="20">
        <f t="shared" si="4"/>
        <v>121.25</v>
      </c>
      <c r="F32" s="20">
        <f t="shared" si="4"/>
        <v>72.25</v>
      </c>
      <c r="G32" s="20">
        <f t="shared" si="4"/>
        <v>0</v>
      </c>
      <c r="H32" s="20">
        <f t="shared" si="4"/>
        <v>64.8125</v>
      </c>
      <c r="I32" s="20">
        <f t="shared" si="4"/>
        <v>96.0625</v>
      </c>
      <c r="J32" s="20">
        <f t="shared" si="4"/>
        <v>0</v>
      </c>
      <c r="K32" s="20">
        <f t="shared" si="4"/>
        <v>6.25E-2</v>
      </c>
      <c r="L32" s="21">
        <f t="shared" si="4"/>
        <v>0.1875</v>
      </c>
      <c r="Q32" s="30"/>
      <c r="R32" s="30"/>
      <c r="S32" s="30"/>
      <c r="T32" s="30"/>
      <c r="U32" s="30"/>
      <c r="V32" s="30"/>
      <c r="W32" s="30"/>
      <c r="X32" s="30"/>
      <c r="Y32" s="30"/>
    </row>
    <row r="33" spans="1:25">
      <c r="A33" s="3" t="s">
        <v>131</v>
      </c>
      <c r="B33" s="19"/>
      <c r="C33" s="19"/>
      <c r="D33" s="22">
        <f t="shared" ref="D33:L33" si="5">D27/($B14*$C14)*64</f>
        <v>0.375</v>
      </c>
      <c r="E33" s="22">
        <f t="shared" si="5"/>
        <v>108.3125</v>
      </c>
      <c r="F33" s="22">
        <f t="shared" si="5"/>
        <v>68.0625</v>
      </c>
      <c r="G33" s="22">
        <f t="shared" si="5"/>
        <v>0</v>
      </c>
      <c r="H33" s="22">
        <f t="shared" si="5"/>
        <v>64.203125</v>
      </c>
      <c r="I33" s="22">
        <f t="shared" si="5"/>
        <v>96.015625</v>
      </c>
      <c r="J33" s="22">
        <f t="shared" si="5"/>
        <v>0</v>
      </c>
      <c r="K33" s="22">
        <f t="shared" si="5"/>
        <v>1.5625E-2</v>
      </c>
      <c r="L33" s="23">
        <f t="shared" si="5"/>
        <v>4.6875E-2</v>
      </c>
      <c r="Q33" s="30"/>
      <c r="R33" s="30"/>
      <c r="S33" s="30"/>
      <c r="T33" s="30"/>
      <c r="U33" s="30"/>
      <c r="V33" s="30"/>
      <c r="W33" s="30"/>
      <c r="X33" s="30"/>
      <c r="Y33" s="30"/>
    </row>
    <row r="36" spans="1:25">
      <c r="E36" s="14"/>
      <c r="F36" s="14"/>
      <c r="G36" s="14"/>
      <c r="H36" s="14"/>
      <c r="I36" s="14"/>
      <c r="J36" s="14"/>
      <c r="K36" s="14"/>
      <c r="L36" s="14"/>
    </row>
  </sheetData>
  <phoneticPr fontId="5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SummaryHM70</vt:lpstr>
      <vt:lpstr>DetailHM70</vt:lpstr>
      <vt:lpstr>E0143 test2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2013-07-26T10:11:55Z</dcterms:modified>
</cp:coreProperties>
</file>