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19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21" i="1" l="1"/>
  <c r="B14" i="1" s="1"/>
  <c r="N21" i="1" l="1"/>
  <c r="C13" i="1" l="1"/>
  <c r="L4" i="1" l="1"/>
  <c r="F4" i="1" s="1"/>
  <c r="K4" i="1"/>
  <c r="E4" i="1" s="1"/>
  <c r="L7" i="1"/>
  <c r="K7" i="1"/>
  <c r="J7" i="1"/>
  <c r="K11" i="1"/>
  <c r="H4" i="1" s="1"/>
  <c r="L11" i="1"/>
  <c r="I4" i="1" s="1"/>
  <c r="K14" i="1"/>
  <c r="L14" i="1"/>
  <c r="J14" i="1"/>
  <c r="E6" i="1" l="1"/>
  <c r="E8" i="1" s="1"/>
  <c r="K8" i="1"/>
  <c r="F6" i="1"/>
  <c r="F8" i="1" s="1"/>
  <c r="L8" i="1"/>
  <c r="D4" i="1"/>
  <c r="D6" i="1"/>
  <c r="H6" i="1"/>
  <c r="H8" i="1" s="1"/>
  <c r="K15" i="1"/>
  <c r="G6" i="1"/>
  <c r="G4" i="1"/>
  <c r="L15" i="1"/>
  <c r="I6" i="1"/>
  <c r="I8" i="1" s="1"/>
</calcChain>
</file>

<file path=xl/sharedStrings.xml><?xml version="1.0" encoding="utf-8"?>
<sst xmlns="http://schemas.openxmlformats.org/spreadsheetml/2006/main" count="48" uniqueCount="44">
  <si>
    <t>Applicability to unpaired views</t>
  </si>
  <si>
    <t>3D-AVC</t>
  </si>
  <si>
    <t>No</t>
  </si>
  <si>
    <t>Yes</t>
  </si>
  <si>
    <t>Ratio</t>
  </si>
  <si>
    <t>Memory access                  (vs AVC)</t>
  </si>
  <si>
    <t>JCT3V-D0185</t>
  </si>
  <si>
    <t>19% better</t>
  </si>
  <si>
    <t>memory for one 4x4 texture block</t>
  </si>
  <si>
    <t>memory for one 2x2 depth block</t>
  </si>
  <si>
    <t>sum</t>
  </si>
  <si>
    <t>2x2 (luma)</t>
  </si>
  <si>
    <t>coded blocks</t>
  </si>
  <si>
    <t>4x4 (luma) + 2x2 (Cb) + 2x2 (Cr)</t>
  </si>
  <si>
    <t>mem. of mot. Info. of one 4x4 block w/o optimization</t>
  </si>
  <si>
    <t>mem. of spatial direct w/ optimization</t>
  </si>
  <si>
    <t>2* (1/8)  (one flag per list)</t>
  </si>
  <si>
    <t>Unit: byte</t>
  </si>
  <si>
    <t xml:space="preserve">mem. of temporal neighoburing blocks in NBDV </t>
  </si>
  <si>
    <t>accurate way</t>
  </si>
  <si>
    <t>rough way</t>
  </si>
  <si>
    <t xml:space="preserve">mv_x: [-2048, +2047.75] </t>
  </si>
  <si>
    <t>12bits</t>
  </si>
  <si>
    <t>3 (blocks) * 1 (list 0 only) * ( 12/8 (mvx only) + 4/8 (ref idx) )/ 16 (num. of 4x4 blocks in one MB)</t>
  </si>
  <si>
    <t>Memory compared with AVC(w/ opt. for 3D-AVC)</t>
  </si>
  <si>
    <t>Note:</t>
  </si>
  <si>
    <t>Memory compared with AVC(w/ opt. for both 3D-AVC and D0185)</t>
  </si>
  <si>
    <t>2(list)x (12/8(mvx) + 10/8 (mvy)+ 4/4/8(ref))</t>
  </si>
  <si>
    <t xml:space="preserve">mv_y: [−512,+511.75] </t>
  </si>
  <si>
    <t>10 bits (highest level)</t>
  </si>
  <si>
    <t>(28+5.75)*2</t>
  </si>
  <si>
    <t>28+5.75 (base) +             (28+0.5625 + 0.25) (non-base)</t>
  </si>
  <si>
    <t>28+5.75(base) +2*(28+0.25)(non-base)</t>
  </si>
  <si>
    <t>28+5.75 (base) + (28+0.375+0.25)(non-base)</t>
  </si>
  <si>
    <t>28+5.75 (base)      +     (28+0.25) (non-base)</t>
  </si>
  <si>
    <t>28+5.75 (base) +             (28+0.25) (non-base)</t>
  </si>
  <si>
    <t>Memory compared with AVC                 (worst case)</t>
  </si>
  <si>
    <t>(28+5.75)*3</t>
  </si>
  <si>
    <t>28+5.75(base) +2*(28+0.375+0.25)                (non-base)</t>
  </si>
  <si>
    <t>28+5.75(base) +2*(28+0.5625+0.25)             (non-base)</t>
  </si>
  <si>
    <t>3 (blocks) * 1 (list 0 only) * ( 2 (mvx only) + 1 (ref idx))/ 16     (num. of 4x4 blocks in one MB)</t>
  </si>
  <si>
    <t>Table 1:  Complexity analysis with 2/3-view configuration (2/3 Texture + 2/3 Depth)</t>
  </si>
  <si>
    <t>2-view configuration</t>
  </si>
  <si>
    <t>3-view configuration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</si>
</sst>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0.00000"/>
  </numFmts>
  <fonts count="16" x14ac:knownFonts="1">
    <font>
      <sz val="10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</font>
    <font>
      <b/>
      <sz val="16"/>
      <color theme="1"/>
      <name val="Calibri"/>
      <family val="2"/>
    </font>
    <font>
      <sz val="14"/>
      <color theme="1"/>
      <name val="Arial"/>
      <family val="2"/>
    </font>
    <font>
      <b/>
      <sz val="16"/>
      <color rgb="FFFF0000"/>
      <name val="Calibri"/>
      <family val="2"/>
    </font>
    <font>
      <b/>
      <sz val="14"/>
      <color theme="1"/>
      <name val="Calibri"/>
      <family val="2"/>
    </font>
    <font>
      <sz val="14"/>
      <name val="Calibri"/>
      <family val="2"/>
    </font>
    <font>
      <b/>
      <sz val="20"/>
      <color theme="1"/>
      <name val="Calibri"/>
      <family val="2"/>
    </font>
    <font>
      <b/>
      <sz val="20"/>
      <name val="Calibri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0" fontId="4" fillId="0" borderId="0" xfId="0" applyFont="1"/>
    <xf numFmtId="9" fontId="6" fillId="0" borderId="11" xfId="0" applyNumberFormat="1" applyFont="1" applyBorder="1" applyAlignment="1">
      <alignment horizontal="center" vertical="center" wrapText="1"/>
    </xf>
    <xf numFmtId="10" fontId="0" fillId="0" borderId="0" xfId="0" applyNumberFormat="1"/>
    <xf numFmtId="9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9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" fontId="11" fillId="0" borderId="13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0" fontId="8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166" fontId="0" fillId="0" borderId="0" xfId="0" applyNumberFormat="1"/>
    <xf numFmtId="165" fontId="0" fillId="0" borderId="0" xfId="0" applyNumberFormat="1"/>
    <xf numFmtId="167" fontId="0" fillId="0" borderId="0" xfId="0" applyNumberFormat="1"/>
    <xf numFmtId="0" fontId="13" fillId="0" borderId="0" xfId="0" applyFont="1"/>
    <xf numFmtId="0" fontId="12" fillId="0" borderId="0" xfId="0" applyFont="1"/>
    <xf numFmtId="0" fontId="14" fillId="0" borderId="14" xfId="0" applyFont="1" applyBorder="1" applyAlignment="1">
      <alignment horizontal="center" vertical="center" wrapText="1"/>
    </xf>
    <xf numFmtId="9" fontId="14" fillId="0" borderId="14" xfId="0" applyNumberFormat="1" applyFont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9" xfId="0" applyFont="1" applyBorder="1"/>
    <xf numFmtId="0" fontId="14" fillId="0" borderId="8" xfId="0" applyFont="1" applyBorder="1"/>
    <xf numFmtId="2" fontId="15" fillId="0" borderId="10" xfId="0" applyNumberFormat="1" applyFont="1" applyBorder="1" applyAlignment="1">
      <alignment horizontal="center" vertical="center" wrapText="1"/>
    </xf>
    <xf numFmtId="1" fontId="14" fillId="0" borderId="15" xfId="0" applyNumberFormat="1" applyFont="1" applyBorder="1" applyAlignment="1">
      <alignment horizontal="center" vertical="center" wrapText="1"/>
    </xf>
    <xf numFmtId="9" fontId="14" fillId="0" borderId="15" xfId="0" applyNumberFormat="1" applyFont="1" applyBorder="1" applyAlignment="1">
      <alignment horizontal="center" vertical="center" wrapText="1"/>
    </xf>
    <xf numFmtId="0" fontId="14" fillId="0" borderId="15" xfId="0" applyFont="1" applyBorder="1" applyAlignment="1"/>
    <xf numFmtId="0" fontId="14" fillId="0" borderId="5" xfId="0" applyFont="1" applyBorder="1" applyAlignment="1"/>
    <xf numFmtId="166" fontId="15" fillId="0" borderId="10" xfId="0" applyNumberFormat="1" applyFont="1" applyBorder="1" applyAlignment="1">
      <alignment horizontal="center" vertical="center" wrapText="1"/>
    </xf>
    <xf numFmtId="165" fontId="1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5" fillId="0" borderId="9" xfId="0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3" fillId="3" borderId="0" xfId="0" applyFont="1" applyFill="1"/>
    <xf numFmtId="0" fontId="12" fillId="3" borderId="0" xfId="0" applyFont="1" applyFill="1"/>
    <xf numFmtId="0" fontId="2" fillId="3" borderId="0" xfId="0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center" vertical="center" wrapText="1"/>
    </xf>
    <xf numFmtId="164" fontId="7" fillId="3" borderId="0" xfId="0" applyNumberFormat="1" applyFont="1" applyFill="1" applyBorder="1" applyAlignment="1">
      <alignment horizontal="center" vertical="center" wrapText="1"/>
    </xf>
    <xf numFmtId="10" fontId="8" fillId="3" borderId="0" xfId="0" applyNumberFormat="1" applyFont="1" applyFill="1" applyBorder="1" applyAlignment="1">
      <alignment horizontal="center" vertical="center" wrapText="1"/>
    </xf>
    <xf numFmtId="9" fontId="14" fillId="0" borderId="0" xfId="0" applyNumberFormat="1" applyFont="1" applyBorder="1" applyAlignment="1">
      <alignment horizontal="center" vertical="center" wrapText="1"/>
    </xf>
    <xf numFmtId="0" fontId="14" fillId="0" borderId="7" xfId="0" applyFont="1" applyBorder="1" applyAlignment="1"/>
    <xf numFmtId="0" fontId="13" fillId="4" borderId="10" xfId="0" applyFont="1" applyFill="1" applyBorder="1"/>
    <xf numFmtId="0" fontId="13" fillId="4" borderId="15" xfId="0" applyFont="1" applyFill="1" applyBorder="1"/>
    <xf numFmtId="0" fontId="13" fillId="4" borderId="5" xfId="0" applyFont="1" applyFill="1" applyBorder="1"/>
    <xf numFmtId="0" fontId="2" fillId="4" borderId="5" xfId="0" applyFont="1" applyFill="1" applyBorder="1" applyAlignment="1">
      <alignment horizontal="center"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164" fontId="7" fillId="4" borderId="11" xfId="0" applyNumberFormat="1" applyFont="1" applyFill="1" applyBorder="1" applyAlignment="1">
      <alignment horizontal="center" vertical="center" wrapText="1"/>
    </xf>
    <xf numFmtId="10" fontId="5" fillId="4" borderId="8" xfId="0" applyNumberFormat="1" applyFont="1" applyFill="1" applyBorder="1" applyAlignment="1">
      <alignment horizontal="center" vertical="center" wrapText="1"/>
    </xf>
    <xf numFmtId="9" fontId="8" fillId="4" borderId="8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2" fontId="9" fillId="5" borderId="7" xfId="0" applyNumberFormat="1" applyFont="1" applyFill="1" applyBorder="1" applyAlignment="1">
      <alignment horizontal="center" vertical="center" wrapText="1"/>
    </xf>
    <xf numFmtId="164" fontId="7" fillId="5" borderId="11" xfId="0" applyNumberFormat="1" applyFont="1" applyFill="1" applyBorder="1" applyAlignment="1">
      <alignment horizontal="center" vertical="center" wrapText="1"/>
    </xf>
    <xf numFmtId="10" fontId="8" fillId="5" borderId="8" xfId="0" applyNumberFormat="1" applyFont="1" applyFill="1" applyBorder="1" applyAlignment="1">
      <alignment horizontal="center" vertical="center" wrapText="1"/>
    </xf>
    <xf numFmtId="0" fontId="13" fillId="6" borderId="10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164" fontId="9" fillId="6" borderId="7" xfId="0" applyNumberFormat="1" applyFont="1" applyFill="1" applyBorder="1" applyAlignment="1">
      <alignment horizontal="center" vertical="center" wrapText="1"/>
    </xf>
    <xf numFmtId="164" fontId="7" fillId="6" borderId="11" xfId="0" applyNumberFormat="1" applyFont="1" applyFill="1" applyBorder="1" applyAlignment="1">
      <alignment horizontal="center" vertical="center" wrapText="1"/>
    </xf>
    <xf numFmtId="10" fontId="5" fillId="6" borderId="8" xfId="0" applyNumberFormat="1" applyFont="1" applyFill="1" applyBorder="1" applyAlignment="1">
      <alignment horizontal="center" vertical="center" wrapText="1"/>
    </xf>
    <xf numFmtId="9" fontId="8" fillId="6" borderId="8" xfId="0" applyNumberFormat="1" applyFont="1" applyFill="1" applyBorder="1" applyAlignment="1">
      <alignment horizontal="center" vertical="center" wrapText="1"/>
    </xf>
    <xf numFmtId="0" fontId="13" fillId="6" borderId="15" xfId="0" applyFont="1" applyFill="1" applyBorder="1"/>
    <xf numFmtId="0" fontId="13" fillId="6" borderId="5" xfId="0" applyFont="1" applyFill="1" applyBorder="1"/>
    <xf numFmtId="0" fontId="0" fillId="0" borderId="14" xfId="0" applyBorder="1" applyAlignment="1"/>
    <xf numFmtId="0" fontId="0" fillId="0" borderId="6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680358</xdr:colOff>
      <xdr:row>10</xdr:row>
      <xdr:rowOff>212271</xdr:rowOff>
    </xdr:from>
    <xdr:to>
      <xdr:col>7</xdr:col>
      <xdr:colOff>2117272</xdr:colOff>
      <xdr:row>14</xdr:row>
      <xdr:rowOff>413657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03429" y="4961164"/>
          <a:ext cx="2784021" cy="30861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70" zoomScaleNormal="70" workbookViewId="0">
      <selection activeCell="H6" sqref="H6"/>
    </sheetView>
  </sheetViews>
  <sheetFormatPr defaultRowHeight="12.75" x14ac:dyDescent="0.2"/>
  <cols>
    <col min="1" max="1" width="18.28515625" customWidth="1"/>
    <col min="2" max="2" width="17.7109375" customWidth="1"/>
    <col min="3" max="3" width="18.42578125" customWidth="1"/>
    <col min="4" max="4" width="19.5703125" customWidth="1"/>
    <col min="5" max="5" width="35.140625" customWidth="1"/>
    <col min="6" max="6" width="36.42578125" customWidth="1"/>
    <col min="7" max="7" width="20.140625" customWidth="1"/>
    <col min="8" max="8" width="37" customWidth="1"/>
    <col min="9" max="9" width="30.7109375" customWidth="1"/>
    <col min="10" max="10" width="32" hidden="1" customWidth="1"/>
    <col min="11" max="11" width="36.85546875" hidden="1" customWidth="1"/>
    <col min="12" max="14" width="9.140625" hidden="1" customWidth="1"/>
    <col min="15" max="17" width="9.140625" customWidth="1"/>
  </cols>
  <sheetData>
    <row r="1" spans="1:14" ht="21" thickBot="1" x14ac:dyDescent="0.35">
      <c r="C1" s="35" t="s">
        <v>41</v>
      </c>
    </row>
    <row r="2" spans="1:14" s="36" customFormat="1" ht="21" thickBot="1" x14ac:dyDescent="0.35">
      <c r="A2" s="35"/>
      <c r="D2" s="61"/>
      <c r="E2" s="62" t="s">
        <v>42</v>
      </c>
      <c r="F2" s="63"/>
      <c r="G2" s="73"/>
      <c r="H2" s="79" t="s">
        <v>43</v>
      </c>
      <c r="I2" s="80"/>
      <c r="J2" s="35"/>
      <c r="K2" s="35"/>
    </row>
    <row r="3" spans="1:14" ht="86.25" customHeight="1" thickBot="1" x14ac:dyDescent="0.25">
      <c r="A3" s="2"/>
      <c r="B3" s="4" t="s">
        <v>5</v>
      </c>
      <c r="C3" s="3" t="s">
        <v>0</v>
      </c>
      <c r="D3" s="64" t="s">
        <v>36</v>
      </c>
      <c r="E3" s="69" t="s">
        <v>24</v>
      </c>
      <c r="F3" s="69" t="s">
        <v>26</v>
      </c>
      <c r="G3" s="74" t="s">
        <v>36</v>
      </c>
      <c r="H3" s="24" t="s">
        <v>24</v>
      </c>
      <c r="I3" s="24" t="s">
        <v>26</v>
      </c>
    </row>
    <row r="4" spans="1:14" ht="26.25" customHeight="1" x14ac:dyDescent="0.2">
      <c r="A4" s="28" t="s">
        <v>1</v>
      </c>
      <c r="B4" s="11">
        <v>1.05</v>
      </c>
      <c r="C4" s="12" t="s">
        <v>2</v>
      </c>
      <c r="D4" s="65">
        <f>J7</f>
        <v>67.5</v>
      </c>
      <c r="E4" s="70">
        <f>K4</f>
        <v>62</v>
      </c>
      <c r="F4" s="70">
        <f>L4</f>
        <v>62</v>
      </c>
      <c r="G4" s="75">
        <f>J14</f>
        <v>101.25</v>
      </c>
      <c r="H4" s="25">
        <f>K11</f>
        <v>90.25</v>
      </c>
      <c r="I4" s="25">
        <f>L11</f>
        <v>90.25</v>
      </c>
      <c r="K4" s="32">
        <f>(C13+B14)+1*(C13+B15)</f>
        <v>62</v>
      </c>
      <c r="L4" s="33">
        <f>(C13+B14)+1*(C13+B15)</f>
        <v>62</v>
      </c>
    </row>
    <row r="5" spans="1:14" ht="37.5" customHeight="1" thickBot="1" x14ac:dyDescent="0.3">
      <c r="A5" s="29"/>
      <c r="B5" s="9"/>
      <c r="C5" s="9"/>
      <c r="D5" s="66" t="s">
        <v>30</v>
      </c>
      <c r="E5" s="71" t="s">
        <v>34</v>
      </c>
      <c r="F5" s="71" t="s">
        <v>35</v>
      </c>
      <c r="G5" s="76" t="s">
        <v>37</v>
      </c>
      <c r="H5" s="26" t="s">
        <v>32</v>
      </c>
      <c r="I5" s="26" t="s">
        <v>32</v>
      </c>
      <c r="J5" s="8"/>
      <c r="K5" s="8"/>
      <c r="L5" s="8"/>
    </row>
    <row r="6" spans="1:14" ht="29.25" customHeight="1" x14ac:dyDescent="0.2">
      <c r="A6" s="28" t="s">
        <v>6</v>
      </c>
      <c r="B6" s="11">
        <v>1.0509999999999999</v>
      </c>
      <c r="C6" s="12" t="s">
        <v>3</v>
      </c>
      <c r="D6" s="65">
        <f>J7</f>
        <v>67.5</v>
      </c>
      <c r="E6" s="70">
        <f>K7</f>
        <v>62.5625</v>
      </c>
      <c r="F6" s="70">
        <f>L7</f>
        <v>62.375</v>
      </c>
      <c r="G6" s="75">
        <f>J14</f>
        <v>101.25</v>
      </c>
      <c r="H6" s="25">
        <f>K14</f>
        <v>91.375</v>
      </c>
      <c r="I6" s="25">
        <f>L14</f>
        <v>91</v>
      </c>
    </row>
    <row r="7" spans="1:14" ht="53.25" customHeight="1" thickBot="1" x14ac:dyDescent="0.25">
      <c r="A7" s="29"/>
      <c r="B7" s="7"/>
      <c r="C7" s="6"/>
      <c r="D7" s="67"/>
      <c r="E7" s="71" t="s">
        <v>31</v>
      </c>
      <c r="F7" s="71" t="s">
        <v>33</v>
      </c>
      <c r="G7" s="77"/>
      <c r="H7" s="26" t="s">
        <v>39</v>
      </c>
      <c r="I7" s="26" t="s">
        <v>38</v>
      </c>
      <c r="J7" s="34">
        <f>2*(B14+C13)</f>
        <v>67.5</v>
      </c>
      <c r="K7" s="34">
        <f>(C13+B14)+1*(C13+B15+B16)</f>
        <v>62.5625</v>
      </c>
      <c r="L7" s="34">
        <f>(C13+B14)+1*(C13+B15+B17)</f>
        <v>62.375</v>
      </c>
    </row>
    <row r="8" spans="1:14" s="8" customFormat="1" ht="47.25" customHeight="1" thickBot="1" x14ac:dyDescent="0.3">
      <c r="A8" s="13" t="s">
        <v>4</v>
      </c>
      <c r="B8" s="14">
        <v>0</v>
      </c>
      <c r="C8" s="15" t="s">
        <v>7</v>
      </c>
      <c r="D8" s="68">
        <v>0</v>
      </c>
      <c r="E8" s="72">
        <f>(E6-E4)/E4</f>
        <v>9.0725806451612909E-3</v>
      </c>
      <c r="F8" s="72">
        <f>(F6-F4)/F4</f>
        <v>6.0483870967741934E-3</v>
      </c>
      <c r="G8" s="78">
        <v>0</v>
      </c>
      <c r="H8" s="27">
        <f>(H6-H4)/H4</f>
        <v>1.2465373961218837E-2</v>
      </c>
      <c r="I8" s="27">
        <f>(I6-I4)/I4</f>
        <v>8.3102493074792248E-3</v>
      </c>
      <c r="J8"/>
      <c r="K8" s="10">
        <f>(K7-E4)/E4</f>
        <v>9.0725806451612909E-3</v>
      </c>
      <c r="L8" s="10">
        <f>(L7-F4)/F4</f>
        <v>6.0483870967741934E-3</v>
      </c>
    </row>
    <row r="9" spans="1:14" s="36" customFormat="1" ht="29.25" customHeight="1" x14ac:dyDescent="0.3">
      <c r="A9" s="53"/>
      <c r="B9" s="53"/>
      <c r="C9" s="54"/>
      <c r="D9" s="53"/>
      <c r="E9" s="53"/>
      <c r="F9" s="53"/>
      <c r="G9" s="53"/>
      <c r="H9" s="53"/>
      <c r="I9" s="53"/>
      <c r="J9" s="35"/>
      <c r="K9" s="35"/>
    </row>
    <row r="10" spans="1:14" ht="21.75" thickBot="1" x14ac:dyDescent="0.35">
      <c r="A10" s="1"/>
      <c r="B10" s="1"/>
      <c r="C10" s="1"/>
      <c r="D10" s="1"/>
      <c r="E10" s="1"/>
      <c r="F10" s="49" t="s">
        <v>17</v>
      </c>
      <c r="G10" s="55"/>
      <c r="H10" s="55"/>
      <c r="I10" s="55"/>
    </row>
    <row r="11" spans="1:14" ht="60" customHeight="1" x14ac:dyDescent="0.2">
      <c r="A11" s="21" t="s">
        <v>12</v>
      </c>
      <c r="B11" s="16" t="s">
        <v>8</v>
      </c>
      <c r="C11" s="37">
        <v>24</v>
      </c>
      <c r="D11" s="38" t="s">
        <v>13</v>
      </c>
      <c r="E11" s="81"/>
      <c r="F11" s="82"/>
      <c r="G11" s="56"/>
      <c r="H11" s="56"/>
      <c r="I11" s="56"/>
      <c r="K11">
        <f>(C13+B14)+2*(C13+B15)</f>
        <v>90.25</v>
      </c>
      <c r="L11">
        <f>(C13+B14)+2*(C13+B15)</f>
        <v>90.25</v>
      </c>
    </row>
    <row r="12" spans="1:14" ht="62.25" customHeight="1" x14ac:dyDescent="0.35">
      <c r="A12" s="22"/>
      <c r="B12" s="17" t="s">
        <v>9</v>
      </c>
      <c r="C12" s="39">
        <v>4</v>
      </c>
      <c r="D12" s="59" t="s">
        <v>11</v>
      </c>
      <c r="E12" s="51"/>
      <c r="F12" s="60"/>
      <c r="G12" s="57"/>
      <c r="H12" s="57"/>
      <c r="I12" s="57"/>
      <c r="J12" s="8"/>
      <c r="K12" s="8"/>
      <c r="L12" s="8"/>
      <c r="M12" s="8"/>
      <c r="N12" s="8"/>
    </row>
    <row r="13" spans="1:14" ht="25.5" customHeight="1" thickBot="1" x14ac:dyDescent="0.4">
      <c r="A13" s="23"/>
      <c r="B13" s="18" t="s">
        <v>10</v>
      </c>
      <c r="C13" s="50">
        <f>C11+C12</f>
        <v>28</v>
      </c>
      <c r="D13" s="40"/>
      <c r="E13" s="40"/>
      <c r="F13" s="41"/>
      <c r="G13" s="56"/>
      <c r="H13" s="56"/>
      <c r="I13" s="56"/>
    </row>
    <row r="14" spans="1:14" ht="79.5" customHeight="1" thickBot="1" x14ac:dyDescent="0.4">
      <c r="A14" s="19" t="s">
        <v>14</v>
      </c>
      <c r="B14" s="42">
        <f>M21</f>
        <v>5.75</v>
      </c>
      <c r="C14" s="43"/>
      <c r="D14" s="44" t="s">
        <v>27</v>
      </c>
      <c r="E14" s="45"/>
      <c r="F14" s="46"/>
      <c r="G14" s="57"/>
      <c r="H14" s="57"/>
      <c r="I14" s="57"/>
      <c r="J14">
        <f>3*(C13+B14)</f>
        <v>101.25</v>
      </c>
      <c r="K14">
        <f>(C13+B14)+2*(C13+B15+B16)</f>
        <v>91.375</v>
      </c>
      <c r="L14">
        <f>(C13+B14)+2*(C13+B15+B17)</f>
        <v>91</v>
      </c>
    </row>
    <row r="15" spans="1:14" ht="47.25" customHeight="1" thickBot="1" x14ac:dyDescent="0.4">
      <c r="A15" s="20" t="s">
        <v>15</v>
      </c>
      <c r="B15" s="42">
        <v>0.25</v>
      </c>
      <c r="C15" s="43"/>
      <c r="D15" s="44" t="s">
        <v>16</v>
      </c>
      <c r="E15" s="45"/>
      <c r="F15" s="46"/>
      <c r="G15" s="58"/>
      <c r="H15" s="58"/>
      <c r="I15" s="58"/>
      <c r="K15" s="10">
        <f>(K14-H4)/H4</f>
        <v>1.2465373961218837E-2</v>
      </c>
      <c r="L15" s="10">
        <f>(L14-I4)/I4</f>
        <v>8.3102493074792248E-3</v>
      </c>
    </row>
    <row r="16" spans="1:14" ht="37.5" customHeight="1" thickBot="1" x14ac:dyDescent="0.4">
      <c r="A16" s="30" t="s">
        <v>18</v>
      </c>
      <c r="B16" s="47">
        <v>0.5625</v>
      </c>
      <c r="C16" s="43" t="s">
        <v>20</v>
      </c>
      <c r="D16" s="44" t="s">
        <v>40</v>
      </c>
      <c r="E16" s="45"/>
      <c r="F16" s="46"/>
      <c r="G16" s="1"/>
      <c r="H16" s="1"/>
      <c r="I16" s="1"/>
      <c r="J16" s="1"/>
      <c r="K16" s="1"/>
    </row>
    <row r="17" spans="1:14" ht="48.75" customHeight="1" thickBot="1" x14ac:dyDescent="0.4">
      <c r="A17" s="31"/>
      <c r="B17" s="48">
        <v>0.375</v>
      </c>
      <c r="C17" s="43" t="s">
        <v>19</v>
      </c>
      <c r="D17" s="44" t="s">
        <v>23</v>
      </c>
      <c r="E17" s="45"/>
      <c r="F17" s="46"/>
      <c r="G17" s="49"/>
      <c r="H17" s="49"/>
      <c r="I17" s="49"/>
      <c r="K17" s="1"/>
    </row>
    <row r="18" spans="1:14" ht="23.25" x14ac:dyDescent="0.35">
      <c r="A18" s="5"/>
      <c r="B18" s="1"/>
      <c r="C18" s="1"/>
      <c r="D18" s="1"/>
      <c r="E18" s="1"/>
      <c r="F18" s="1"/>
      <c r="G18" s="51"/>
      <c r="H18" s="51"/>
      <c r="I18" s="51"/>
      <c r="J18" s="1"/>
    </row>
    <row r="19" spans="1:14" ht="23.25" x14ac:dyDescent="0.35">
      <c r="A19" s="5" t="s">
        <v>25</v>
      </c>
      <c r="B19" s="1" t="s">
        <v>21</v>
      </c>
      <c r="C19" s="1"/>
      <c r="D19" s="1" t="s">
        <v>22</v>
      </c>
      <c r="E19" s="1"/>
      <c r="F19" s="1"/>
      <c r="G19" s="51"/>
      <c r="H19" s="51"/>
      <c r="I19" s="51"/>
      <c r="J19" s="1"/>
    </row>
    <row r="20" spans="1:14" ht="23.25" x14ac:dyDescent="0.35">
      <c r="A20" s="5"/>
      <c r="B20" s="1" t="s">
        <v>28</v>
      </c>
      <c r="C20" s="1"/>
      <c r="D20" s="1" t="s">
        <v>29</v>
      </c>
      <c r="E20" s="1"/>
      <c r="F20" s="1"/>
      <c r="G20" s="52"/>
      <c r="H20" s="52"/>
      <c r="I20" s="52"/>
      <c r="J20" s="1"/>
    </row>
    <row r="21" spans="1:14" ht="23.25" x14ac:dyDescent="0.35">
      <c r="G21" s="51"/>
      <c r="H21" s="51"/>
      <c r="I21" s="51"/>
      <c r="J21" s="1"/>
      <c r="K21" s="1"/>
      <c r="M21">
        <f>2*(12+10+4/4)/8</f>
        <v>5.75</v>
      </c>
      <c r="N21">
        <f>2*(32+8/4)/8</f>
        <v>8.5</v>
      </c>
    </row>
    <row r="22" spans="1:14" ht="23.25" x14ac:dyDescent="0.35">
      <c r="G22" s="51"/>
      <c r="H22" s="51"/>
      <c r="I22" s="51"/>
      <c r="J22" s="1"/>
      <c r="K22" s="1"/>
    </row>
    <row r="23" spans="1:14" ht="42" customHeight="1" x14ac:dyDescent="0.35">
      <c r="G23" s="51"/>
      <c r="H23" s="51"/>
      <c r="I23" s="51"/>
      <c r="J23" s="1"/>
      <c r="K23" s="1"/>
    </row>
    <row r="24" spans="1:14" ht="23.25" x14ac:dyDescent="0.35">
      <c r="G24" s="51"/>
      <c r="H24" s="51"/>
      <c r="I24" s="51"/>
      <c r="J24" s="1"/>
      <c r="K24" s="1"/>
    </row>
    <row r="25" spans="1:14" ht="20.25" x14ac:dyDescent="0.3">
      <c r="G25" s="1"/>
      <c r="H25" s="1"/>
      <c r="I25" s="1"/>
      <c r="J25" s="1"/>
      <c r="K25" s="1"/>
    </row>
    <row r="26" spans="1:14" ht="20.25" x14ac:dyDescent="0.3">
      <c r="G26" s="1"/>
      <c r="H26" s="1"/>
      <c r="I26" s="1"/>
      <c r="J26" s="1"/>
      <c r="K26" s="1"/>
    </row>
    <row r="27" spans="1:14" ht="20.25" x14ac:dyDescent="0.3">
      <c r="G27" s="1"/>
      <c r="H27" s="1"/>
      <c r="I27" s="1"/>
      <c r="J27" s="1"/>
      <c r="K27" s="1"/>
    </row>
    <row r="28" spans="1:14" ht="20.2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</sheetData>
  <mergeCells count="8">
    <mergeCell ref="D11:F11"/>
    <mergeCell ref="A4:A5"/>
    <mergeCell ref="A6:A7"/>
    <mergeCell ref="D15:F15"/>
    <mergeCell ref="D16:F16"/>
    <mergeCell ref="A16:A17"/>
    <mergeCell ref="D17:F17"/>
    <mergeCell ref="D14:F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Zhang</dc:creator>
  <cp:lastModifiedBy>Li Zhang</cp:lastModifiedBy>
  <dcterms:created xsi:type="dcterms:W3CDTF">2013-04-24T21:01:20Z</dcterms:created>
  <dcterms:modified xsi:type="dcterms:W3CDTF">2013-04-25T02:05:36Z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1687368811</vt:i4>
  </property>
  <property fmtid="{D5CDD505-2E9C-101B-9397-08002B2CF9AE}" pid="3" name="_NewReviewCycle">
    <vt:lpwstr/>
  </property>
  <property fmtid="{D5CDD505-2E9C-101B-9397-08002B2CF9AE}" pid="4" name="_EmailSubject">
    <vt:lpwstr>Comparison between 185 and anchor</vt:lpwstr>
  </property>
  <property fmtid="{D5CDD505-2E9C-101B-9397-08002B2CF9AE}" pid="5" name="_AuthorEmail">
    <vt:lpwstr>lizhang@qti.qualcomm.com</vt:lpwstr>
  </property>
  <property fmtid="{D5CDD505-2E9C-101B-9397-08002B2CF9AE}" pid="6" name="_AuthorEmailDisplayName">
    <vt:lpwstr>Zhang, Li</vt:lpwstr>
  </property>
  <property fmtid="{D5CDD505-2E9C-101B-9397-08002B2CF9AE}" pid="8" name="_PreviousAdHocReviewCycleID">
    <vt:i4>714934396</vt:i4>
  </property>
</Properties>
</file>