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H:\NVC\SCC\SCM5.2\"/>
    </mc:Choice>
  </mc:AlternateContent>
  <bookViews>
    <workbookView xWindow="0" yWindow="0" windowWidth="24000" windowHeight="14820" tabRatio="865"/>
  </bookViews>
  <sheets>
    <sheet name="Summary" sheetId="16" r:id="rId1"/>
    <sheet name="AI-SCC_FFIBC" sheetId="1" r:id="rId2"/>
    <sheet name="RA-SCC_FFIBC" sheetId="30" r:id="rId3"/>
    <sheet name="LB-SCC_FFIBC" sheetId="31" r:id="rId4"/>
    <sheet name="AI-SCC_1x4IBC" sheetId="32" r:id="rId5"/>
    <sheet name="RA-SCC_1x4IBC" sheetId="33" r:id="rId6"/>
    <sheet name="LB-SCC_1x4IBC" sheetId="34" r:id="rId7"/>
  </sheets>
  <calcPr calcId="152511" concurrentCalc="0"/>
</workbook>
</file>

<file path=xl/calcChain.xml><?xml version="1.0" encoding="utf-8"?>
<calcChain xmlns="http://schemas.openxmlformats.org/spreadsheetml/2006/main">
  <c r="F3" i="1" l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D116" i="34"/>
  <c r="E116" i="34"/>
  <c r="F116" i="34"/>
  <c r="G116" i="34"/>
  <c r="G36" i="16"/>
  <c r="D117" i="34"/>
  <c r="E117" i="34"/>
  <c r="F117" i="34"/>
  <c r="G117" i="34"/>
  <c r="G37" i="16"/>
  <c r="D118" i="34"/>
  <c r="E118" i="34"/>
  <c r="F118" i="34"/>
  <c r="G118" i="34"/>
  <c r="G38" i="16"/>
  <c r="D119" i="34"/>
  <c r="E119" i="34"/>
  <c r="F119" i="34"/>
  <c r="G119" i="34"/>
  <c r="G39" i="16"/>
  <c r="D120" i="34"/>
  <c r="E120" i="34"/>
  <c r="F120" i="34"/>
  <c r="G120" i="34"/>
  <c r="G40" i="16"/>
  <c r="D121" i="34"/>
  <c r="E121" i="34"/>
  <c r="F121" i="34"/>
  <c r="G121" i="34"/>
  <c r="G41" i="16"/>
  <c r="D122" i="34"/>
  <c r="E122" i="34"/>
  <c r="F122" i="34"/>
  <c r="G122" i="34"/>
  <c r="G42" i="16"/>
  <c r="D123" i="34"/>
  <c r="E123" i="34"/>
  <c r="F123" i="34"/>
  <c r="G123" i="34"/>
  <c r="G43" i="16"/>
  <c r="D115" i="34"/>
  <c r="E115" i="34"/>
  <c r="F115" i="34"/>
  <c r="G115" i="34"/>
  <c r="G35" i="16"/>
  <c r="D116" i="33"/>
  <c r="E116" i="33"/>
  <c r="F116" i="33"/>
  <c r="G116" i="33"/>
  <c r="G24" i="16"/>
  <c r="D117" i="33"/>
  <c r="E117" i="33"/>
  <c r="F117" i="33"/>
  <c r="G117" i="33"/>
  <c r="G25" i="16"/>
  <c r="D118" i="33"/>
  <c r="E118" i="33"/>
  <c r="F118" i="33"/>
  <c r="G118" i="33"/>
  <c r="G26" i="16"/>
  <c r="D119" i="33"/>
  <c r="E119" i="33"/>
  <c r="F119" i="33"/>
  <c r="G119" i="33"/>
  <c r="G27" i="16"/>
  <c r="D120" i="33"/>
  <c r="E120" i="33"/>
  <c r="F120" i="33"/>
  <c r="G120" i="33"/>
  <c r="G28" i="16"/>
  <c r="D121" i="33"/>
  <c r="E121" i="33"/>
  <c r="F121" i="33"/>
  <c r="G121" i="33"/>
  <c r="G29" i="16"/>
  <c r="D122" i="33"/>
  <c r="E122" i="33"/>
  <c r="F122" i="33"/>
  <c r="G122" i="33"/>
  <c r="G30" i="16"/>
  <c r="D123" i="33"/>
  <c r="E123" i="33"/>
  <c r="F123" i="33"/>
  <c r="G123" i="33"/>
  <c r="G31" i="16"/>
  <c r="D115" i="33"/>
  <c r="E115" i="33"/>
  <c r="F115" i="33"/>
  <c r="G115" i="33"/>
  <c r="G23" i="16"/>
  <c r="D116" i="32"/>
  <c r="E116" i="32"/>
  <c r="F116" i="32"/>
  <c r="G116" i="32"/>
  <c r="G12" i="16"/>
  <c r="D117" i="32"/>
  <c r="E117" i="32"/>
  <c r="F117" i="32"/>
  <c r="G117" i="32"/>
  <c r="G13" i="16"/>
  <c r="D118" i="32"/>
  <c r="E118" i="32"/>
  <c r="F118" i="32"/>
  <c r="G118" i="32"/>
  <c r="G14" i="16"/>
  <c r="D119" i="32"/>
  <c r="E119" i="32"/>
  <c r="F119" i="32"/>
  <c r="G119" i="32"/>
  <c r="G15" i="16"/>
  <c r="D120" i="32"/>
  <c r="E120" i="32"/>
  <c r="F120" i="32"/>
  <c r="G120" i="32"/>
  <c r="G16" i="16"/>
  <c r="D121" i="32"/>
  <c r="E121" i="32"/>
  <c r="F121" i="32"/>
  <c r="G121" i="32"/>
  <c r="G17" i="16"/>
  <c r="D122" i="32"/>
  <c r="E122" i="32"/>
  <c r="F122" i="32"/>
  <c r="G122" i="32"/>
  <c r="G18" i="16"/>
  <c r="D123" i="32"/>
  <c r="E123" i="32"/>
  <c r="F123" i="32"/>
  <c r="G123" i="32"/>
  <c r="G19" i="16"/>
  <c r="D115" i="32"/>
  <c r="E115" i="32"/>
  <c r="F115" i="32"/>
  <c r="G115" i="32"/>
  <c r="G11" i="16"/>
  <c r="I123" i="34"/>
  <c r="J123" i="34"/>
  <c r="B122" i="34"/>
  <c r="B121" i="34"/>
  <c r="B120" i="34"/>
  <c r="B119" i="34"/>
  <c r="B118" i="34"/>
  <c r="B117" i="34"/>
  <c r="B116" i="34"/>
  <c r="B115" i="34"/>
  <c r="F114" i="34"/>
  <c r="G114" i="34"/>
  <c r="F113" i="34"/>
  <c r="G113" i="34"/>
  <c r="F112" i="34"/>
  <c r="G112" i="34"/>
  <c r="F111" i="34"/>
  <c r="G111" i="34"/>
  <c r="F110" i="34"/>
  <c r="G110" i="34"/>
  <c r="F109" i="34"/>
  <c r="G109" i="34"/>
  <c r="F108" i="34"/>
  <c r="G108" i="34"/>
  <c r="F107" i="34"/>
  <c r="G107" i="34"/>
  <c r="F106" i="34"/>
  <c r="G106" i="34"/>
  <c r="F105" i="34"/>
  <c r="G105" i="34"/>
  <c r="F104" i="34"/>
  <c r="G104" i="34"/>
  <c r="F103" i="34"/>
  <c r="G103" i="34"/>
  <c r="F102" i="34"/>
  <c r="G102" i="34"/>
  <c r="F101" i="34"/>
  <c r="G101" i="34"/>
  <c r="F100" i="34"/>
  <c r="G100" i="34"/>
  <c r="F99" i="34"/>
  <c r="G99" i="34"/>
  <c r="F98" i="34"/>
  <c r="G98" i="34"/>
  <c r="F97" i="34"/>
  <c r="G97" i="34"/>
  <c r="F96" i="34"/>
  <c r="G96" i="34"/>
  <c r="F95" i="34"/>
  <c r="G95" i="34"/>
  <c r="F94" i="34"/>
  <c r="G94" i="34"/>
  <c r="F93" i="34"/>
  <c r="G93" i="34"/>
  <c r="F92" i="34"/>
  <c r="G92" i="34"/>
  <c r="F91" i="34"/>
  <c r="G91" i="34"/>
  <c r="F90" i="34"/>
  <c r="G90" i="34"/>
  <c r="F89" i="34"/>
  <c r="G89" i="34"/>
  <c r="F88" i="34"/>
  <c r="G88" i="34"/>
  <c r="F87" i="34"/>
  <c r="G87" i="34"/>
  <c r="F86" i="34"/>
  <c r="G86" i="34"/>
  <c r="F85" i="34"/>
  <c r="G85" i="34"/>
  <c r="F84" i="34"/>
  <c r="G84" i="34"/>
  <c r="F83" i="34"/>
  <c r="G83" i="34"/>
  <c r="F82" i="34"/>
  <c r="G82" i="34"/>
  <c r="F81" i="34"/>
  <c r="G81" i="34"/>
  <c r="F80" i="34"/>
  <c r="G80" i="34"/>
  <c r="F79" i="34"/>
  <c r="G79" i="34"/>
  <c r="F78" i="34"/>
  <c r="G78" i="34"/>
  <c r="F77" i="34"/>
  <c r="G77" i="34"/>
  <c r="F76" i="34"/>
  <c r="G76" i="34"/>
  <c r="F75" i="34"/>
  <c r="G75" i="34"/>
  <c r="F74" i="34"/>
  <c r="G74" i="34"/>
  <c r="F73" i="34"/>
  <c r="G73" i="34"/>
  <c r="F72" i="34"/>
  <c r="G72" i="34"/>
  <c r="F71" i="34"/>
  <c r="G71" i="34"/>
  <c r="F70" i="34"/>
  <c r="G70" i="34"/>
  <c r="F69" i="34"/>
  <c r="G69" i="34"/>
  <c r="F68" i="34"/>
  <c r="G68" i="34"/>
  <c r="F67" i="34"/>
  <c r="G67" i="34"/>
  <c r="F66" i="34"/>
  <c r="G66" i="34"/>
  <c r="F65" i="34"/>
  <c r="G65" i="34"/>
  <c r="F64" i="34"/>
  <c r="G64" i="34"/>
  <c r="F63" i="34"/>
  <c r="G63" i="34"/>
  <c r="F62" i="34"/>
  <c r="G62" i="34"/>
  <c r="F61" i="34"/>
  <c r="G61" i="34"/>
  <c r="F60" i="34"/>
  <c r="G60" i="34"/>
  <c r="F59" i="34"/>
  <c r="G59" i="34"/>
  <c r="F58" i="34"/>
  <c r="G58" i="34"/>
  <c r="F57" i="34"/>
  <c r="G57" i="34"/>
  <c r="F56" i="34"/>
  <c r="G56" i="34"/>
  <c r="F55" i="34"/>
  <c r="G55" i="34"/>
  <c r="F54" i="34"/>
  <c r="G54" i="34"/>
  <c r="F53" i="34"/>
  <c r="G53" i="34"/>
  <c r="F52" i="34"/>
  <c r="G52" i="34"/>
  <c r="F51" i="34"/>
  <c r="G51" i="34"/>
  <c r="F50" i="34"/>
  <c r="G50" i="34"/>
  <c r="F49" i="34"/>
  <c r="G49" i="34"/>
  <c r="F48" i="34"/>
  <c r="G48" i="34"/>
  <c r="F47" i="34"/>
  <c r="G47" i="34"/>
  <c r="F46" i="34"/>
  <c r="G46" i="34"/>
  <c r="F45" i="34"/>
  <c r="G45" i="34"/>
  <c r="F44" i="34"/>
  <c r="G44" i="34"/>
  <c r="F43" i="34"/>
  <c r="G43" i="34"/>
  <c r="F42" i="34"/>
  <c r="G42" i="34"/>
  <c r="F41" i="34"/>
  <c r="G41" i="34"/>
  <c r="F40" i="34"/>
  <c r="G40" i="34"/>
  <c r="F39" i="34"/>
  <c r="G39" i="34"/>
  <c r="F38" i="34"/>
  <c r="G38" i="34"/>
  <c r="F37" i="34"/>
  <c r="G37" i="34"/>
  <c r="F36" i="34"/>
  <c r="G36" i="34"/>
  <c r="F35" i="34"/>
  <c r="G35" i="34"/>
  <c r="F34" i="34"/>
  <c r="G34" i="34"/>
  <c r="F33" i="34"/>
  <c r="G33" i="34"/>
  <c r="F32" i="34"/>
  <c r="G32" i="34"/>
  <c r="F31" i="34"/>
  <c r="G31" i="34"/>
  <c r="F30" i="34"/>
  <c r="G30" i="34"/>
  <c r="F29" i="34"/>
  <c r="G29" i="34"/>
  <c r="F28" i="34"/>
  <c r="G28" i="34"/>
  <c r="F27" i="34"/>
  <c r="G27" i="34"/>
  <c r="F26" i="34"/>
  <c r="G26" i="34"/>
  <c r="F25" i="34"/>
  <c r="G25" i="34"/>
  <c r="F24" i="34"/>
  <c r="G24" i="34"/>
  <c r="F23" i="34"/>
  <c r="G23" i="34"/>
  <c r="F22" i="34"/>
  <c r="G22" i="34"/>
  <c r="F21" i="34"/>
  <c r="G21" i="34"/>
  <c r="F20" i="34"/>
  <c r="G20" i="34"/>
  <c r="F19" i="34"/>
  <c r="G19" i="34"/>
  <c r="F18" i="34"/>
  <c r="G18" i="34"/>
  <c r="F17" i="34"/>
  <c r="G17" i="34"/>
  <c r="F16" i="34"/>
  <c r="G16" i="34"/>
  <c r="F15" i="34"/>
  <c r="G15" i="34"/>
  <c r="F14" i="34"/>
  <c r="G14" i="34"/>
  <c r="F13" i="34"/>
  <c r="G13" i="34"/>
  <c r="F12" i="34"/>
  <c r="G12" i="34"/>
  <c r="F11" i="34"/>
  <c r="G11" i="34"/>
  <c r="F10" i="34"/>
  <c r="G10" i="34"/>
  <c r="F9" i="34"/>
  <c r="G9" i="34"/>
  <c r="F8" i="34"/>
  <c r="G8" i="34"/>
  <c r="F7" i="34"/>
  <c r="G7" i="34"/>
  <c r="F6" i="34"/>
  <c r="G6" i="34"/>
  <c r="F5" i="34"/>
  <c r="G5" i="34"/>
  <c r="F4" i="34"/>
  <c r="G4" i="34"/>
  <c r="F3" i="34"/>
  <c r="G3" i="34"/>
  <c r="I123" i="33"/>
  <c r="J123" i="33"/>
  <c r="B122" i="33"/>
  <c r="B121" i="33"/>
  <c r="B120" i="33"/>
  <c r="B119" i="33"/>
  <c r="B118" i="33"/>
  <c r="B117" i="33"/>
  <c r="B116" i="33"/>
  <c r="B115" i="33"/>
  <c r="F114" i="33"/>
  <c r="G114" i="33"/>
  <c r="F113" i="33"/>
  <c r="G113" i="33"/>
  <c r="F112" i="33"/>
  <c r="G112" i="33"/>
  <c r="F111" i="33"/>
  <c r="G111" i="33"/>
  <c r="F110" i="33"/>
  <c r="G110" i="33"/>
  <c r="F109" i="33"/>
  <c r="G109" i="33"/>
  <c r="F108" i="33"/>
  <c r="G108" i="33"/>
  <c r="F107" i="33"/>
  <c r="G107" i="33"/>
  <c r="F106" i="33"/>
  <c r="G106" i="33"/>
  <c r="F105" i="33"/>
  <c r="G105" i="33"/>
  <c r="F104" i="33"/>
  <c r="G104" i="33"/>
  <c r="F103" i="33"/>
  <c r="G103" i="33"/>
  <c r="F102" i="33"/>
  <c r="G102" i="33"/>
  <c r="F101" i="33"/>
  <c r="G101" i="33"/>
  <c r="F100" i="33"/>
  <c r="G100" i="33"/>
  <c r="F99" i="33"/>
  <c r="G99" i="33"/>
  <c r="F98" i="33"/>
  <c r="G98" i="33"/>
  <c r="F97" i="33"/>
  <c r="G97" i="33"/>
  <c r="F96" i="33"/>
  <c r="G96" i="33"/>
  <c r="F95" i="33"/>
  <c r="G95" i="33"/>
  <c r="F94" i="33"/>
  <c r="G94" i="33"/>
  <c r="F93" i="33"/>
  <c r="G93" i="33"/>
  <c r="F92" i="33"/>
  <c r="G92" i="33"/>
  <c r="F91" i="33"/>
  <c r="G91" i="33"/>
  <c r="F90" i="33"/>
  <c r="G90" i="33"/>
  <c r="F89" i="33"/>
  <c r="G89" i="33"/>
  <c r="F88" i="33"/>
  <c r="G88" i="33"/>
  <c r="F87" i="33"/>
  <c r="G87" i="33"/>
  <c r="F86" i="33"/>
  <c r="G86" i="33"/>
  <c r="F85" i="33"/>
  <c r="G85" i="33"/>
  <c r="F84" i="33"/>
  <c r="G84" i="33"/>
  <c r="F83" i="33"/>
  <c r="G83" i="33"/>
  <c r="F82" i="33"/>
  <c r="G82" i="33"/>
  <c r="F81" i="33"/>
  <c r="G81" i="33"/>
  <c r="F80" i="33"/>
  <c r="G80" i="33"/>
  <c r="F79" i="33"/>
  <c r="G79" i="33"/>
  <c r="F78" i="33"/>
  <c r="G78" i="33"/>
  <c r="F77" i="33"/>
  <c r="G77" i="33"/>
  <c r="F76" i="33"/>
  <c r="G76" i="33"/>
  <c r="F75" i="33"/>
  <c r="G75" i="33"/>
  <c r="F74" i="33"/>
  <c r="G74" i="33"/>
  <c r="F73" i="33"/>
  <c r="G73" i="33"/>
  <c r="F72" i="33"/>
  <c r="G72" i="33"/>
  <c r="F71" i="33"/>
  <c r="G71" i="33"/>
  <c r="F70" i="33"/>
  <c r="G70" i="33"/>
  <c r="F69" i="33"/>
  <c r="G69" i="33"/>
  <c r="F68" i="33"/>
  <c r="G68" i="33"/>
  <c r="F67" i="33"/>
  <c r="G67" i="33"/>
  <c r="F66" i="33"/>
  <c r="G66" i="33"/>
  <c r="F65" i="33"/>
  <c r="G65" i="33"/>
  <c r="F64" i="33"/>
  <c r="G64" i="33"/>
  <c r="F63" i="33"/>
  <c r="G63" i="33"/>
  <c r="F62" i="33"/>
  <c r="G62" i="33"/>
  <c r="F61" i="33"/>
  <c r="G61" i="33"/>
  <c r="F60" i="33"/>
  <c r="G60" i="33"/>
  <c r="F59" i="33"/>
  <c r="G59" i="33"/>
  <c r="F58" i="33"/>
  <c r="G58" i="33"/>
  <c r="F57" i="33"/>
  <c r="G57" i="33"/>
  <c r="F56" i="33"/>
  <c r="G56" i="33"/>
  <c r="F55" i="33"/>
  <c r="G55" i="33"/>
  <c r="F54" i="33"/>
  <c r="G54" i="33"/>
  <c r="F53" i="33"/>
  <c r="G53" i="33"/>
  <c r="F52" i="33"/>
  <c r="G52" i="33"/>
  <c r="F51" i="33"/>
  <c r="G51" i="33"/>
  <c r="F50" i="33"/>
  <c r="G50" i="33"/>
  <c r="F49" i="33"/>
  <c r="G49" i="33"/>
  <c r="F48" i="33"/>
  <c r="G48" i="33"/>
  <c r="F47" i="33"/>
  <c r="G47" i="33"/>
  <c r="F46" i="33"/>
  <c r="G46" i="33"/>
  <c r="F45" i="33"/>
  <c r="G45" i="33"/>
  <c r="F44" i="33"/>
  <c r="G44" i="33"/>
  <c r="F43" i="33"/>
  <c r="G43" i="33"/>
  <c r="F42" i="33"/>
  <c r="G42" i="33"/>
  <c r="F41" i="33"/>
  <c r="G41" i="33"/>
  <c r="F40" i="33"/>
  <c r="G40" i="33"/>
  <c r="F39" i="33"/>
  <c r="G39" i="33"/>
  <c r="F38" i="33"/>
  <c r="G38" i="33"/>
  <c r="F37" i="33"/>
  <c r="G37" i="33"/>
  <c r="F36" i="33"/>
  <c r="G36" i="33"/>
  <c r="F35" i="33"/>
  <c r="G35" i="33"/>
  <c r="F34" i="33"/>
  <c r="G34" i="33"/>
  <c r="F33" i="33"/>
  <c r="G33" i="33"/>
  <c r="F32" i="33"/>
  <c r="G32" i="33"/>
  <c r="F31" i="33"/>
  <c r="G31" i="33"/>
  <c r="F30" i="33"/>
  <c r="G30" i="33"/>
  <c r="F29" i="33"/>
  <c r="G29" i="33"/>
  <c r="F28" i="33"/>
  <c r="G28" i="33"/>
  <c r="F27" i="33"/>
  <c r="G27" i="33"/>
  <c r="F26" i="33"/>
  <c r="G26" i="33"/>
  <c r="F25" i="33"/>
  <c r="G25" i="33"/>
  <c r="F24" i="33"/>
  <c r="G24" i="33"/>
  <c r="F23" i="33"/>
  <c r="G23" i="33"/>
  <c r="F22" i="33"/>
  <c r="G22" i="33"/>
  <c r="F21" i="33"/>
  <c r="G21" i="33"/>
  <c r="F20" i="33"/>
  <c r="G20" i="33"/>
  <c r="F19" i="33"/>
  <c r="G19" i="33"/>
  <c r="F18" i="33"/>
  <c r="G18" i="33"/>
  <c r="F17" i="33"/>
  <c r="G17" i="33"/>
  <c r="F16" i="33"/>
  <c r="G16" i="33"/>
  <c r="F15" i="33"/>
  <c r="G15" i="33"/>
  <c r="F14" i="33"/>
  <c r="G14" i="33"/>
  <c r="F13" i="33"/>
  <c r="G13" i="33"/>
  <c r="F12" i="33"/>
  <c r="G12" i="33"/>
  <c r="F11" i="33"/>
  <c r="G11" i="33"/>
  <c r="F10" i="33"/>
  <c r="G10" i="33"/>
  <c r="F9" i="33"/>
  <c r="G9" i="33"/>
  <c r="F8" i="33"/>
  <c r="G8" i="33"/>
  <c r="F7" i="33"/>
  <c r="G7" i="33"/>
  <c r="F6" i="33"/>
  <c r="G6" i="33"/>
  <c r="F5" i="33"/>
  <c r="G5" i="33"/>
  <c r="F4" i="33"/>
  <c r="G4" i="33"/>
  <c r="F3" i="33"/>
  <c r="G3" i="33"/>
  <c r="I123" i="32"/>
  <c r="J123" i="32"/>
  <c r="B122" i="32"/>
  <c r="B121" i="32"/>
  <c r="B120" i="32"/>
  <c r="B119" i="32"/>
  <c r="B118" i="32"/>
  <c r="B117" i="32"/>
  <c r="B116" i="32"/>
  <c r="B115" i="32"/>
  <c r="F114" i="32"/>
  <c r="G114" i="32"/>
  <c r="F113" i="32"/>
  <c r="G113" i="32"/>
  <c r="F112" i="32"/>
  <c r="G112" i="32"/>
  <c r="F111" i="32"/>
  <c r="G111" i="32"/>
  <c r="F110" i="32"/>
  <c r="G110" i="32"/>
  <c r="F109" i="32"/>
  <c r="G109" i="32"/>
  <c r="F108" i="32"/>
  <c r="G108" i="32"/>
  <c r="F107" i="32"/>
  <c r="G107" i="32"/>
  <c r="F106" i="32"/>
  <c r="G106" i="32"/>
  <c r="F105" i="32"/>
  <c r="G105" i="32"/>
  <c r="F104" i="32"/>
  <c r="G104" i="32"/>
  <c r="F103" i="32"/>
  <c r="G103" i="32"/>
  <c r="F102" i="32"/>
  <c r="G102" i="32"/>
  <c r="F101" i="32"/>
  <c r="G101" i="32"/>
  <c r="F100" i="32"/>
  <c r="G100" i="32"/>
  <c r="F99" i="32"/>
  <c r="G99" i="32"/>
  <c r="F98" i="32"/>
  <c r="G98" i="32"/>
  <c r="F97" i="32"/>
  <c r="G97" i="32"/>
  <c r="F96" i="32"/>
  <c r="G96" i="32"/>
  <c r="F95" i="32"/>
  <c r="G95" i="32"/>
  <c r="F94" i="32"/>
  <c r="G94" i="32"/>
  <c r="F93" i="32"/>
  <c r="G93" i="32"/>
  <c r="F92" i="32"/>
  <c r="G92" i="32"/>
  <c r="F91" i="32"/>
  <c r="G91" i="32"/>
  <c r="F90" i="32"/>
  <c r="G90" i="32"/>
  <c r="F89" i="32"/>
  <c r="G89" i="32"/>
  <c r="F88" i="32"/>
  <c r="G88" i="32"/>
  <c r="F87" i="32"/>
  <c r="G87" i="32"/>
  <c r="F86" i="32"/>
  <c r="G86" i="32"/>
  <c r="F85" i="32"/>
  <c r="G85" i="32"/>
  <c r="F84" i="32"/>
  <c r="G84" i="32"/>
  <c r="F83" i="32"/>
  <c r="G83" i="32"/>
  <c r="F82" i="32"/>
  <c r="G82" i="32"/>
  <c r="F81" i="32"/>
  <c r="G81" i="32"/>
  <c r="F80" i="32"/>
  <c r="G80" i="32"/>
  <c r="F79" i="32"/>
  <c r="G79" i="32"/>
  <c r="F78" i="32"/>
  <c r="G78" i="32"/>
  <c r="F77" i="32"/>
  <c r="G77" i="32"/>
  <c r="F76" i="32"/>
  <c r="G76" i="32"/>
  <c r="F75" i="32"/>
  <c r="G75" i="32"/>
  <c r="F74" i="32"/>
  <c r="G74" i="32"/>
  <c r="F73" i="32"/>
  <c r="G73" i="32"/>
  <c r="F72" i="32"/>
  <c r="G72" i="32"/>
  <c r="F71" i="32"/>
  <c r="G71" i="32"/>
  <c r="F70" i="32"/>
  <c r="G70" i="32"/>
  <c r="F69" i="32"/>
  <c r="G69" i="32"/>
  <c r="F68" i="32"/>
  <c r="G68" i="32"/>
  <c r="F67" i="32"/>
  <c r="G67" i="32"/>
  <c r="F66" i="32"/>
  <c r="G66" i="32"/>
  <c r="F65" i="32"/>
  <c r="G65" i="32"/>
  <c r="F64" i="32"/>
  <c r="G64" i="32"/>
  <c r="F63" i="32"/>
  <c r="G63" i="32"/>
  <c r="F62" i="32"/>
  <c r="G62" i="32"/>
  <c r="F61" i="32"/>
  <c r="G61" i="32"/>
  <c r="F60" i="32"/>
  <c r="G60" i="32"/>
  <c r="F59" i="32"/>
  <c r="G59" i="32"/>
  <c r="F58" i="32"/>
  <c r="G58" i="32"/>
  <c r="F57" i="32"/>
  <c r="G57" i="32"/>
  <c r="F56" i="32"/>
  <c r="G56" i="32"/>
  <c r="F55" i="32"/>
  <c r="G55" i="32"/>
  <c r="F54" i="32"/>
  <c r="G54" i="32"/>
  <c r="F53" i="32"/>
  <c r="G53" i="32"/>
  <c r="F52" i="32"/>
  <c r="G52" i="32"/>
  <c r="F51" i="32"/>
  <c r="G51" i="32"/>
  <c r="F50" i="32"/>
  <c r="G50" i="32"/>
  <c r="F49" i="32"/>
  <c r="G49" i="32"/>
  <c r="F48" i="32"/>
  <c r="G48" i="32"/>
  <c r="F47" i="32"/>
  <c r="G47" i="32"/>
  <c r="F46" i="32"/>
  <c r="G46" i="32"/>
  <c r="F45" i="32"/>
  <c r="G45" i="32"/>
  <c r="F44" i="32"/>
  <c r="G44" i="32"/>
  <c r="F43" i="32"/>
  <c r="G43" i="32"/>
  <c r="F42" i="32"/>
  <c r="G42" i="32"/>
  <c r="F41" i="32"/>
  <c r="G41" i="32"/>
  <c r="F40" i="32"/>
  <c r="G40" i="32"/>
  <c r="F39" i="32"/>
  <c r="G39" i="32"/>
  <c r="F38" i="32"/>
  <c r="G38" i="32"/>
  <c r="F37" i="32"/>
  <c r="G37" i="32"/>
  <c r="F36" i="32"/>
  <c r="G36" i="32"/>
  <c r="F35" i="32"/>
  <c r="G35" i="32"/>
  <c r="F34" i="32"/>
  <c r="G34" i="32"/>
  <c r="F33" i="32"/>
  <c r="G33" i="32"/>
  <c r="F32" i="32"/>
  <c r="G32" i="32"/>
  <c r="F31" i="32"/>
  <c r="G31" i="32"/>
  <c r="F30" i="32"/>
  <c r="G30" i="32"/>
  <c r="F29" i="32"/>
  <c r="G29" i="32"/>
  <c r="F28" i="32"/>
  <c r="G28" i="32"/>
  <c r="F27" i="32"/>
  <c r="G27" i="32"/>
  <c r="F26" i="32"/>
  <c r="G26" i="32"/>
  <c r="F25" i="32"/>
  <c r="G25" i="32"/>
  <c r="F24" i="32"/>
  <c r="G24" i="32"/>
  <c r="F23" i="32"/>
  <c r="G23" i="32"/>
  <c r="F22" i="32"/>
  <c r="G22" i="32"/>
  <c r="F21" i="32"/>
  <c r="G21" i="32"/>
  <c r="F20" i="32"/>
  <c r="G20" i="32"/>
  <c r="F19" i="32"/>
  <c r="G19" i="32"/>
  <c r="F18" i="32"/>
  <c r="G18" i="32"/>
  <c r="F17" i="32"/>
  <c r="G17" i="32"/>
  <c r="F16" i="32"/>
  <c r="G16" i="32"/>
  <c r="F15" i="32"/>
  <c r="G15" i="32"/>
  <c r="F14" i="32"/>
  <c r="G14" i="32"/>
  <c r="F13" i="32"/>
  <c r="G13" i="32"/>
  <c r="F12" i="32"/>
  <c r="G12" i="32"/>
  <c r="F11" i="32"/>
  <c r="G11" i="32"/>
  <c r="F10" i="32"/>
  <c r="G10" i="32"/>
  <c r="F9" i="32"/>
  <c r="G9" i="32"/>
  <c r="F8" i="32"/>
  <c r="G8" i="32"/>
  <c r="F7" i="32"/>
  <c r="G7" i="32"/>
  <c r="F6" i="32"/>
  <c r="G6" i="32"/>
  <c r="F5" i="32"/>
  <c r="G5" i="32"/>
  <c r="F4" i="32"/>
  <c r="G4" i="32"/>
  <c r="F3" i="32"/>
  <c r="G3" i="32"/>
  <c r="D123" i="31"/>
  <c r="E123" i="31"/>
  <c r="F123" i="31"/>
  <c r="G123" i="31"/>
  <c r="C43" i="16"/>
  <c r="D116" i="31"/>
  <c r="E116" i="31"/>
  <c r="F116" i="31"/>
  <c r="G116" i="31"/>
  <c r="C36" i="16"/>
  <c r="D117" i="31"/>
  <c r="E117" i="31"/>
  <c r="F117" i="31"/>
  <c r="G117" i="31"/>
  <c r="C37" i="16"/>
  <c r="D118" i="31"/>
  <c r="E118" i="31"/>
  <c r="F118" i="31"/>
  <c r="G118" i="31"/>
  <c r="C38" i="16"/>
  <c r="D119" i="31"/>
  <c r="E119" i="31"/>
  <c r="F119" i="31"/>
  <c r="G119" i="31"/>
  <c r="C39" i="16"/>
  <c r="D120" i="31"/>
  <c r="E120" i="31"/>
  <c r="F120" i="31"/>
  <c r="G120" i="31"/>
  <c r="C40" i="16"/>
  <c r="D121" i="31"/>
  <c r="E121" i="31"/>
  <c r="F121" i="31"/>
  <c r="G121" i="31"/>
  <c r="C41" i="16"/>
  <c r="D122" i="31"/>
  <c r="E122" i="31"/>
  <c r="F122" i="31"/>
  <c r="G122" i="31"/>
  <c r="C42" i="16"/>
  <c r="D115" i="31"/>
  <c r="E115" i="31"/>
  <c r="F115" i="31"/>
  <c r="G115" i="31"/>
  <c r="C35" i="16"/>
  <c r="D123" i="30"/>
  <c r="E123" i="30"/>
  <c r="F123" i="30"/>
  <c r="G123" i="30"/>
  <c r="C31" i="16"/>
  <c r="D116" i="30"/>
  <c r="E116" i="30"/>
  <c r="F116" i="30"/>
  <c r="G116" i="30"/>
  <c r="C24" i="16"/>
  <c r="D117" i="30"/>
  <c r="E117" i="30"/>
  <c r="F117" i="30"/>
  <c r="G117" i="30"/>
  <c r="C25" i="16"/>
  <c r="D118" i="30"/>
  <c r="E118" i="30"/>
  <c r="F118" i="30"/>
  <c r="G118" i="30"/>
  <c r="C26" i="16"/>
  <c r="D119" i="30"/>
  <c r="E119" i="30"/>
  <c r="F119" i="30"/>
  <c r="G119" i="30"/>
  <c r="C27" i="16"/>
  <c r="D120" i="30"/>
  <c r="E120" i="30"/>
  <c r="F120" i="30"/>
  <c r="G120" i="30"/>
  <c r="C28" i="16"/>
  <c r="D121" i="30"/>
  <c r="E121" i="30"/>
  <c r="F121" i="30"/>
  <c r="G121" i="30"/>
  <c r="C29" i="16"/>
  <c r="D122" i="30"/>
  <c r="E122" i="30"/>
  <c r="F122" i="30"/>
  <c r="G122" i="30"/>
  <c r="C30" i="16"/>
  <c r="D115" i="30"/>
  <c r="E115" i="30"/>
  <c r="F115" i="30"/>
  <c r="G115" i="30"/>
  <c r="C23" i="16"/>
  <c r="D123" i="1"/>
  <c r="E123" i="1"/>
  <c r="F123" i="1"/>
  <c r="G123" i="1"/>
  <c r="C19" i="16"/>
  <c r="D116" i="1"/>
  <c r="E116" i="1"/>
  <c r="F116" i="1"/>
  <c r="G116" i="1"/>
  <c r="C12" i="16"/>
  <c r="D117" i="1"/>
  <c r="E117" i="1"/>
  <c r="F117" i="1"/>
  <c r="G117" i="1"/>
  <c r="C13" i="16"/>
  <c r="D118" i="1"/>
  <c r="E118" i="1"/>
  <c r="F118" i="1"/>
  <c r="G118" i="1"/>
  <c r="C14" i="16"/>
  <c r="D119" i="1"/>
  <c r="E119" i="1"/>
  <c r="F119" i="1"/>
  <c r="G119" i="1"/>
  <c r="C15" i="16"/>
  <c r="D120" i="1"/>
  <c r="E120" i="1"/>
  <c r="F120" i="1"/>
  <c r="G120" i="1"/>
  <c r="C16" i="16"/>
  <c r="D121" i="1"/>
  <c r="E121" i="1"/>
  <c r="F121" i="1"/>
  <c r="G121" i="1"/>
  <c r="C17" i="16"/>
  <c r="D122" i="1"/>
  <c r="E122" i="1"/>
  <c r="F122" i="1"/>
  <c r="G122" i="1"/>
  <c r="C18" i="16"/>
  <c r="D115" i="1"/>
  <c r="E115" i="1"/>
  <c r="F115" i="1"/>
  <c r="G115" i="1"/>
  <c r="C11" i="16"/>
  <c r="I123" i="31"/>
  <c r="J123" i="31"/>
  <c r="B122" i="31"/>
  <c r="B121" i="31"/>
  <c r="B120" i="31"/>
  <c r="B119" i="31"/>
  <c r="B118" i="31"/>
  <c r="B117" i="31"/>
  <c r="B116" i="31"/>
  <c r="B115" i="31"/>
  <c r="F114" i="31"/>
  <c r="G114" i="31"/>
  <c r="F113" i="31"/>
  <c r="G113" i="31"/>
  <c r="F112" i="31"/>
  <c r="G112" i="31"/>
  <c r="F111" i="31"/>
  <c r="G111" i="31"/>
  <c r="F110" i="31"/>
  <c r="G110" i="31"/>
  <c r="F109" i="31"/>
  <c r="G109" i="31"/>
  <c r="F108" i="31"/>
  <c r="G108" i="31"/>
  <c r="F107" i="31"/>
  <c r="G107" i="31"/>
  <c r="F106" i="31"/>
  <c r="G106" i="31"/>
  <c r="F105" i="31"/>
  <c r="G105" i="31"/>
  <c r="F104" i="31"/>
  <c r="G104" i="31"/>
  <c r="F103" i="31"/>
  <c r="G103" i="31"/>
  <c r="F102" i="31"/>
  <c r="G102" i="31"/>
  <c r="F101" i="31"/>
  <c r="G101" i="31"/>
  <c r="F100" i="31"/>
  <c r="G100" i="31"/>
  <c r="F99" i="31"/>
  <c r="G99" i="31"/>
  <c r="F98" i="31"/>
  <c r="G98" i="31"/>
  <c r="F97" i="31"/>
  <c r="G97" i="31"/>
  <c r="F96" i="31"/>
  <c r="G96" i="31"/>
  <c r="F95" i="31"/>
  <c r="G95" i="31"/>
  <c r="F94" i="31"/>
  <c r="G94" i="31"/>
  <c r="F93" i="31"/>
  <c r="G93" i="31"/>
  <c r="F92" i="31"/>
  <c r="G92" i="31"/>
  <c r="F91" i="31"/>
  <c r="G91" i="31"/>
  <c r="F90" i="31"/>
  <c r="G90" i="31"/>
  <c r="F89" i="31"/>
  <c r="G89" i="31"/>
  <c r="F88" i="31"/>
  <c r="G88" i="31"/>
  <c r="F87" i="31"/>
  <c r="G87" i="31"/>
  <c r="F86" i="31"/>
  <c r="G86" i="31"/>
  <c r="F85" i="31"/>
  <c r="G85" i="31"/>
  <c r="F84" i="31"/>
  <c r="G84" i="31"/>
  <c r="F83" i="31"/>
  <c r="G83" i="31"/>
  <c r="F82" i="31"/>
  <c r="G82" i="31"/>
  <c r="F81" i="31"/>
  <c r="G81" i="31"/>
  <c r="F80" i="31"/>
  <c r="G80" i="31"/>
  <c r="F79" i="31"/>
  <c r="G79" i="31"/>
  <c r="F78" i="31"/>
  <c r="G78" i="31"/>
  <c r="F77" i="31"/>
  <c r="G77" i="31"/>
  <c r="F76" i="31"/>
  <c r="G76" i="31"/>
  <c r="F75" i="31"/>
  <c r="G75" i="31"/>
  <c r="F74" i="31"/>
  <c r="G74" i="31"/>
  <c r="F73" i="31"/>
  <c r="G73" i="31"/>
  <c r="F72" i="31"/>
  <c r="G72" i="31"/>
  <c r="F71" i="31"/>
  <c r="G71" i="31"/>
  <c r="F70" i="31"/>
  <c r="G70" i="31"/>
  <c r="F69" i="31"/>
  <c r="G69" i="31"/>
  <c r="F68" i="31"/>
  <c r="G68" i="31"/>
  <c r="F67" i="31"/>
  <c r="G67" i="31"/>
  <c r="F66" i="31"/>
  <c r="G66" i="31"/>
  <c r="F65" i="31"/>
  <c r="G65" i="31"/>
  <c r="F64" i="31"/>
  <c r="G64" i="31"/>
  <c r="F63" i="31"/>
  <c r="G63" i="31"/>
  <c r="F62" i="31"/>
  <c r="G62" i="31"/>
  <c r="F61" i="31"/>
  <c r="G61" i="31"/>
  <c r="F60" i="31"/>
  <c r="G60" i="31"/>
  <c r="F59" i="31"/>
  <c r="G59" i="31"/>
  <c r="F58" i="31"/>
  <c r="G58" i="31"/>
  <c r="F57" i="31"/>
  <c r="G57" i="31"/>
  <c r="F56" i="31"/>
  <c r="G56" i="31"/>
  <c r="F55" i="31"/>
  <c r="G55" i="31"/>
  <c r="F54" i="31"/>
  <c r="G54" i="31"/>
  <c r="F53" i="31"/>
  <c r="G53" i="31"/>
  <c r="F52" i="31"/>
  <c r="G52" i="31"/>
  <c r="F51" i="31"/>
  <c r="G51" i="31"/>
  <c r="F50" i="31"/>
  <c r="G50" i="31"/>
  <c r="F49" i="31"/>
  <c r="G49" i="31"/>
  <c r="F48" i="31"/>
  <c r="G48" i="31"/>
  <c r="F47" i="31"/>
  <c r="G47" i="31"/>
  <c r="F46" i="31"/>
  <c r="G46" i="31"/>
  <c r="F45" i="31"/>
  <c r="G45" i="31"/>
  <c r="F44" i="31"/>
  <c r="G44" i="31"/>
  <c r="F43" i="31"/>
  <c r="G43" i="31"/>
  <c r="F42" i="31"/>
  <c r="G42" i="31"/>
  <c r="F41" i="31"/>
  <c r="G41" i="31"/>
  <c r="F40" i="31"/>
  <c r="G40" i="31"/>
  <c r="F39" i="31"/>
  <c r="G39" i="31"/>
  <c r="F38" i="31"/>
  <c r="G38" i="31"/>
  <c r="F37" i="31"/>
  <c r="G37" i="31"/>
  <c r="F36" i="31"/>
  <c r="G36" i="31"/>
  <c r="F35" i="31"/>
  <c r="G35" i="31"/>
  <c r="F34" i="31"/>
  <c r="G34" i="31"/>
  <c r="F33" i="31"/>
  <c r="G33" i="31"/>
  <c r="F32" i="31"/>
  <c r="G32" i="31"/>
  <c r="F31" i="31"/>
  <c r="G31" i="31"/>
  <c r="F30" i="31"/>
  <c r="G30" i="31"/>
  <c r="F29" i="31"/>
  <c r="G29" i="31"/>
  <c r="F28" i="31"/>
  <c r="G28" i="31"/>
  <c r="F27" i="31"/>
  <c r="G27" i="31"/>
  <c r="F26" i="31"/>
  <c r="G26" i="31"/>
  <c r="F25" i="31"/>
  <c r="G25" i="31"/>
  <c r="F24" i="31"/>
  <c r="G24" i="31"/>
  <c r="F23" i="31"/>
  <c r="G23" i="31"/>
  <c r="F22" i="31"/>
  <c r="G22" i="31"/>
  <c r="F21" i="31"/>
  <c r="G21" i="31"/>
  <c r="F20" i="31"/>
  <c r="G20" i="31"/>
  <c r="F19" i="31"/>
  <c r="G19" i="31"/>
  <c r="F18" i="31"/>
  <c r="G18" i="31"/>
  <c r="F17" i="31"/>
  <c r="G17" i="31"/>
  <c r="F16" i="31"/>
  <c r="G16" i="31"/>
  <c r="F15" i="31"/>
  <c r="G15" i="31"/>
  <c r="F14" i="31"/>
  <c r="G14" i="31"/>
  <c r="F13" i="31"/>
  <c r="G13" i="31"/>
  <c r="F12" i="31"/>
  <c r="G12" i="31"/>
  <c r="F11" i="31"/>
  <c r="G11" i="31"/>
  <c r="F10" i="31"/>
  <c r="G10" i="31"/>
  <c r="F9" i="31"/>
  <c r="G9" i="31"/>
  <c r="F8" i="31"/>
  <c r="G8" i="31"/>
  <c r="F7" i="31"/>
  <c r="G7" i="31"/>
  <c r="F6" i="31"/>
  <c r="G6" i="31"/>
  <c r="F5" i="31"/>
  <c r="G5" i="31"/>
  <c r="F4" i="31"/>
  <c r="G4" i="31"/>
  <c r="F3" i="31"/>
  <c r="G3" i="31"/>
  <c r="I123" i="30"/>
  <c r="J123" i="30"/>
  <c r="B122" i="30"/>
  <c r="B121" i="30"/>
  <c r="B120" i="30"/>
  <c r="B119" i="30"/>
  <c r="B118" i="30"/>
  <c r="B117" i="30"/>
  <c r="B116" i="30"/>
  <c r="B115" i="30"/>
  <c r="F114" i="30"/>
  <c r="G114" i="30"/>
  <c r="F113" i="30"/>
  <c r="G113" i="30"/>
  <c r="F112" i="30"/>
  <c r="G112" i="30"/>
  <c r="F111" i="30"/>
  <c r="G111" i="30"/>
  <c r="F110" i="30"/>
  <c r="G110" i="30"/>
  <c r="F109" i="30"/>
  <c r="G109" i="30"/>
  <c r="F108" i="30"/>
  <c r="G108" i="30"/>
  <c r="F107" i="30"/>
  <c r="G107" i="30"/>
  <c r="F106" i="30"/>
  <c r="G106" i="30"/>
  <c r="F105" i="30"/>
  <c r="G105" i="30"/>
  <c r="F104" i="30"/>
  <c r="G104" i="30"/>
  <c r="F103" i="30"/>
  <c r="G103" i="30"/>
  <c r="F102" i="30"/>
  <c r="G102" i="30"/>
  <c r="F101" i="30"/>
  <c r="G101" i="30"/>
  <c r="F100" i="30"/>
  <c r="G100" i="30"/>
  <c r="F99" i="30"/>
  <c r="G99" i="30"/>
  <c r="F98" i="30"/>
  <c r="G98" i="30"/>
  <c r="F97" i="30"/>
  <c r="G97" i="30"/>
  <c r="F96" i="30"/>
  <c r="G96" i="30"/>
  <c r="F95" i="30"/>
  <c r="G95" i="30"/>
  <c r="F94" i="30"/>
  <c r="G94" i="30"/>
  <c r="F93" i="30"/>
  <c r="G93" i="30"/>
  <c r="F92" i="30"/>
  <c r="G92" i="30"/>
  <c r="F91" i="30"/>
  <c r="G91" i="30"/>
  <c r="F90" i="30"/>
  <c r="G90" i="30"/>
  <c r="F89" i="30"/>
  <c r="G89" i="30"/>
  <c r="F88" i="30"/>
  <c r="G88" i="30"/>
  <c r="F87" i="30"/>
  <c r="G87" i="30"/>
  <c r="F86" i="30"/>
  <c r="G86" i="30"/>
  <c r="F85" i="30"/>
  <c r="G85" i="30"/>
  <c r="F84" i="30"/>
  <c r="G84" i="30"/>
  <c r="F83" i="30"/>
  <c r="G83" i="30"/>
  <c r="F82" i="30"/>
  <c r="G82" i="30"/>
  <c r="F81" i="30"/>
  <c r="G81" i="30"/>
  <c r="F80" i="30"/>
  <c r="G80" i="30"/>
  <c r="F79" i="30"/>
  <c r="G79" i="30"/>
  <c r="F78" i="30"/>
  <c r="G78" i="30"/>
  <c r="F77" i="30"/>
  <c r="G77" i="30"/>
  <c r="F76" i="30"/>
  <c r="G76" i="30"/>
  <c r="F75" i="30"/>
  <c r="G75" i="30"/>
  <c r="F74" i="30"/>
  <c r="G74" i="30"/>
  <c r="F73" i="30"/>
  <c r="G73" i="30"/>
  <c r="F72" i="30"/>
  <c r="G72" i="30"/>
  <c r="F71" i="30"/>
  <c r="G71" i="30"/>
  <c r="F70" i="30"/>
  <c r="G70" i="30"/>
  <c r="F69" i="30"/>
  <c r="G69" i="30"/>
  <c r="F68" i="30"/>
  <c r="G68" i="30"/>
  <c r="F67" i="30"/>
  <c r="G67" i="30"/>
  <c r="F66" i="30"/>
  <c r="G66" i="30"/>
  <c r="F65" i="30"/>
  <c r="G65" i="30"/>
  <c r="F64" i="30"/>
  <c r="G64" i="30"/>
  <c r="F63" i="30"/>
  <c r="G63" i="30"/>
  <c r="F62" i="30"/>
  <c r="G62" i="30"/>
  <c r="F61" i="30"/>
  <c r="G61" i="30"/>
  <c r="F60" i="30"/>
  <c r="G60" i="30"/>
  <c r="F59" i="30"/>
  <c r="G59" i="30"/>
  <c r="F58" i="30"/>
  <c r="G58" i="30"/>
  <c r="F57" i="30"/>
  <c r="G57" i="30"/>
  <c r="F56" i="30"/>
  <c r="G56" i="30"/>
  <c r="F55" i="30"/>
  <c r="G55" i="30"/>
  <c r="F54" i="30"/>
  <c r="G54" i="30"/>
  <c r="F53" i="30"/>
  <c r="G53" i="30"/>
  <c r="F52" i="30"/>
  <c r="G52" i="30"/>
  <c r="F51" i="30"/>
  <c r="G51" i="30"/>
  <c r="F50" i="30"/>
  <c r="G50" i="30"/>
  <c r="F49" i="30"/>
  <c r="G49" i="30"/>
  <c r="F48" i="30"/>
  <c r="G48" i="30"/>
  <c r="F47" i="30"/>
  <c r="G47" i="30"/>
  <c r="F46" i="30"/>
  <c r="G46" i="30"/>
  <c r="F45" i="30"/>
  <c r="G45" i="30"/>
  <c r="F44" i="30"/>
  <c r="G44" i="30"/>
  <c r="F43" i="30"/>
  <c r="G43" i="30"/>
  <c r="F42" i="30"/>
  <c r="G42" i="30"/>
  <c r="F41" i="30"/>
  <c r="G41" i="30"/>
  <c r="F40" i="30"/>
  <c r="G40" i="30"/>
  <c r="F39" i="30"/>
  <c r="G39" i="30"/>
  <c r="F38" i="30"/>
  <c r="G38" i="30"/>
  <c r="F37" i="30"/>
  <c r="G37" i="30"/>
  <c r="F36" i="30"/>
  <c r="G36" i="30"/>
  <c r="F35" i="30"/>
  <c r="G35" i="30"/>
  <c r="F34" i="30"/>
  <c r="G34" i="30"/>
  <c r="F33" i="30"/>
  <c r="G33" i="30"/>
  <c r="F32" i="30"/>
  <c r="G32" i="30"/>
  <c r="F31" i="30"/>
  <c r="G31" i="30"/>
  <c r="F30" i="30"/>
  <c r="G30" i="30"/>
  <c r="F29" i="30"/>
  <c r="G29" i="30"/>
  <c r="F28" i="30"/>
  <c r="G28" i="30"/>
  <c r="F27" i="30"/>
  <c r="G27" i="30"/>
  <c r="F26" i="30"/>
  <c r="G26" i="30"/>
  <c r="F25" i="30"/>
  <c r="G25" i="30"/>
  <c r="F24" i="30"/>
  <c r="G24" i="30"/>
  <c r="F23" i="30"/>
  <c r="G23" i="30"/>
  <c r="F22" i="30"/>
  <c r="G22" i="30"/>
  <c r="F21" i="30"/>
  <c r="G21" i="30"/>
  <c r="F20" i="30"/>
  <c r="G20" i="30"/>
  <c r="F19" i="30"/>
  <c r="G19" i="30"/>
  <c r="F18" i="30"/>
  <c r="G18" i="30"/>
  <c r="F17" i="30"/>
  <c r="G17" i="30"/>
  <c r="F16" i="30"/>
  <c r="G16" i="30"/>
  <c r="F15" i="30"/>
  <c r="G15" i="30"/>
  <c r="F14" i="30"/>
  <c r="G14" i="30"/>
  <c r="F13" i="30"/>
  <c r="G13" i="30"/>
  <c r="F12" i="30"/>
  <c r="G12" i="30"/>
  <c r="F11" i="30"/>
  <c r="G11" i="30"/>
  <c r="F10" i="30"/>
  <c r="G10" i="30"/>
  <c r="F9" i="30"/>
  <c r="G9" i="30"/>
  <c r="F8" i="30"/>
  <c r="G8" i="30"/>
  <c r="F7" i="30"/>
  <c r="G7" i="30"/>
  <c r="F6" i="30"/>
  <c r="G6" i="30"/>
  <c r="F5" i="30"/>
  <c r="G5" i="30"/>
  <c r="F4" i="30"/>
  <c r="G4" i="30"/>
  <c r="F3" i="30"/>
  <c r="G3" i="30"/>
  <c r="I123" i="1"/>
  <c r="J123" i="1"/>
  <c r="B122" i="1"/>
  <c r="B121" i="1"/>
  <c r="B120" i="1"/>
  <c r="B119" i="1"/>
  <c r="B118" i="1"/>
  <c r="B117" i="1"/>
  <c r="B116" i="1"/>
  <c r="B115" i="1"/>
  <c r="F114" i="1"/>
  <c r="G114" i="1"/>
  <c r="F113" i="1"/>
  <c r="G113" i="1"/>
  <c r="F112" i="1"/>
  <c r="G112" i="1"/>
  <c r="F111" i="1"/>
  <c r="G111" i="1"/>
  <c r="F110" i="1"/>
  <c r="G110" i="1"/>
  <c r="F109" i="1"/>
  <c r="G109" i="1"/>
  <c r="F108" i="1"/>
  <c r="G108" i="1"/>
  <c r="F107" i="1"/>
  <c r="G107" i="1"/>
  <c r="F106" i="1"/>
  <c r="G106" i="1"/>
  <c r="F105" i="1"/>
  <c r="G105" i="1"/>
  <c r="F104" i="1"/>
  <c r="G104" i="1"/>
  <c r="F103" i="1"/>
  <c r="G103" i="1"/>
  <c r="F102" i="1"/>
  <c r="G102" i="1"/>
  <c r="F101" i="1"/>
  <c r="G101" i="1"/>
  <c r="F100" i="1"/>
  <c r="G100" i="1"/>
  <c r="F99" i="1"/>
  <c r="G99" i="1"/>
  <c r="F98" i="1"/>
  <c r="G98" i="1"/>
  <c r="F97" i="1"/>
  <c r="G97" i="1"/>
  <c r="F96" i="1"/>
  <c r="G96" i="1"/>
  <c r="F95" i="1"/>
  <c r="G95" i="1"/>
  <c r="F94" i="1"/>
  <c r="G94" i="1"/>
  <c r="F93" i="1"/>
  <c r="G93" i="1"/>
  <c r="F92" i="1"/>
  <c r="G92" i="1"/>
  <c r="F91" i="1"/>
  <c r="G91" i="1"/>
  <c r="F90" i="1"/>
  <c r="G90" i="1"/>
  <c r="F89" i="1"/>
  <c r="G89" i="1"/>
  <c r="F88" i="1"/>
  <c r="G88" i="1"/>
  <c r="F87" i="1"/>
  <c r="G87" i="1"/>
  <c r="F86" i="1"/>
  <c r="G86" i="1"/>
  <c r="F85" i="1"/>
  <c r="G85" i="1"/>
  <c r="F84" i="1"/>
  <c r="G84" i="1"/>
  <c r="F83" i="1"/>
  <c r="G83" i="1"/>
</calcChain>
</file>

<file path=xl/sharedStrings.xml><?xml version="1.0" encoding="utf-8"?>
<sst xmlns="http://schemas.openxmlformats.org/spreadsheetml/2006/main" count="382" uniqueCount="62">
  <si>
    <t>QPISlice</t>
  </si>
  <si>
    <t>All</t>
  </si>
  <si>
    <t>Reference:</t>
  </si>
  <si>
    <t>Tested:</t>
  </si>
  <si>
    <t>RGB, text &amp; graphics with motion, 1080p</t>
  </si>
  <si>
    <t>RGB, text &amp; graphics with motion,720p</t>
  </si>
  <si>
    <t>RGB, mixed content, 1440p</t>
  </si>
  <si>
    <t>RGB, mixed content, 1080p</t>
  </si>
  <si>
    <t>RGB, Animation, 720p</t>
  </si>
  <si>
    <t>YUV, text &amp; graphics with motion, 1080p</t>
  </si>
  <si>
    <t>YUV, text &amp; graphics with motion,720p</t>
  </si>
  <si>
    <t>YUV, mixed content, 1440p</t>
  </si>
  <si>
    <t>YUV, mixed content, 1080p</t>
  </si>
  <si>
    <t>YUV, Animation, 720p</t>
  </si>
  <si>
    <t xml:space="preserve">   </t>
  </si>
  <si>
    <t>EBURainFruits_1920x1080_50_10bit_444</t>
  </si>
  <si>
    <t>Kimono1_1920x1080_24_10bit_444</t>
  </si>
  <si>
    <t>YUV, camera captured, 1080p</t>
  </si>
  <si>
    <t>RGB, camera captured, 1080p</t>
  </si>
  <si>
    <t>sc_flyingGraphics_1920x1080_60_8bit_rgb</t>
  </si>
  <si>
    <t>sc_desktop_1920x1080_60_8bit_rgb</t>
  </si>
  <si>
    <t>sc_console_1920x1080_60_8bit_rgb</t>
  </si>
  <si>
    <t>sc_web_browsing_1280x720_30_8bit_300_rgb</t>
  </si>
  <si>
    <t>sc_map_1280x720_60_8bit</t>
  </si>
  <si>
    <t>sc_programming_1280x720_60_8bit</t>
  </si>
  <si>
    <t>sc_SlideShow_1280x720_20_8bit_500</t>
  </si>
  <si>
    <t>Basketball_Screen_2560x1440_60p_8b444</t>
  </si>
  <si>
    <t>MissionControlClip2_2560x1440_60p_8b444</t>
  </si>
  <si>
    <t>MissionControlClip3_1920x1080_60p_8b444</t>
  </si>
  <si>
    <t>sc_robot_1280x720_30_8bit_300</t>
  </si>
  <si>
    <t>sc_flyingGraphics_1920x1080_60_8bit_444</t>
  </si>
  <si>
    <t>sc_desktop_1920x1080_60_8bit_444</t>
  </si>
  <si>
    <t>sc_console_1920x1080_60_8bit_444</t>
  </si>
  <si>
    <t>sc_web_browsing_1280x720_30_8bit_300_444_r1</t>
  </si>
  <si>
    <t>sc_map_1280x720_60_8bit_444</t>
  </si>
  <si>
    <t>sc_programming_1280x720_60_8bit_444</t>
  </si>
  <si>
    <t>sc_SlideShow_1280x720_20_8bit_500_444</t>
  </si>
  <si>
    <t>sc_robot_1280x720_30_8bit_300_444</t>
  </si>
  <si>
    <t>RGB, text &amp; graphics with motion, 1080p &amp; 720p</t>
  </si>
  <si>
    <t>RGB, mixed content, 1440p &amp; 1080p</t>
  </si>
  <si>
    <t>YUV, text &amp; graphics with motion, 1080p &amp; 720p</t>
  </si>
  <si>
    <t>YUV, mixed content, 1440p &amp; 1080p</t>
  </si>
  <si>
    <t>All Intra</t>
  </si>
  <si>
    <t>Random Access</t>
  </si>
  <si>
    <t>Low delay B</t>
  </si>
  <si>
    <t>Full frame Intra Block Copy search</t>
  </si>
  <si>
    <t>Constrained Intra Block Copy Seaerch (1x4 CTUs)</t>
  </si>
  <si>
    <t>Tested (Unnnn)</t>
  </si>
  <si>
    <t>ChineseEditing_1920x1080_60_8bit_rgb</t>
  </si>
  <si>
    <t>ChineseEditing_1920x1080_60_8bit</t>
  </si>
  <si>
    <t>SCM-5.2</t>
  </si>
  <si>
    <t>Proposal</t>
  </si>
  <si>
    <t>Total signalled entires</t>
  </si>
  <si>
    <t>Saved entries</t>
  </si>
  <si>
    <t>%</t>
  </si>
  <si>
    <t>PPS bits saving</t>
  </si>
  <si>
    <t>Max pred size</t>
  </si>
  <si>
    <t>PPS pred bits</t>
  </si>
  <si>
    <t xml:space="preserve"> </t>
  </si>
  <si>
    <t>Average</t>
  </si>
  <si>
    <t>Anchor (SCM-5.2)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</si>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</sst>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2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rgb="FF222222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2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496">
    <xf numFmtId="0" fontId="0" fillId="0" borderId="0"/>
    <xf numFmtId="0" fontId="16" fillId="0" borderId="0"/>
    <xf numFmtId="0" fontId="17" fillId="0" borderId="0"/>
    <xf numFmtId="0" fontId="11" fillId="0" borderId="0"/>
    <xf numFmtId="0" fontId="18" fillId="0" borderId="0"/>
    <xf numFmtId="9" fontId="18" fillId="0" borderId="0" applyFont="0" applyFill="0" applyBorder="0" applyAlignment="0" applyProtection="0"/>
    <xf numFmtId="0" fontId="16" fillId="0" borderId="0"/>
    <xf numFmtId="0" fontId="16" fillId="0" borderId="0"/>
    <xf numFmtId="0" fontId="11" fillId="0" borderId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19" applyNumberFormat="0" applyAlignment="0" applyProtection="0"/>
    <xf numFmtId="0" fontId="27" fillId="6" borderId="20" applyNumberFormat="0" applyAlignment="0" applyProtection="0"/>
    <xf numFmtId="0" fontId="28" fillId="6" borderId="19" applyNumberFormat="0" applyAlignment="0" applyProtection="0"/>
    <xf numFmtId="0" fontId="29" fillId="0" borderId="21" applyNumberFormat="0" applyFill="0" applyAlignment="0" applyProtection="0"/>
    <xf numFmtId="0" fontId="30" fillId="7" borderId="22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4" applyNumberFormat="0" applyFill="0" applyAlignment="0" applyProtection="0"/>
    <xf numFmtId="0" fontId="34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34" fillId="32" borderId="0" applyNumberFormat="0" applyBorder="0" applyAlignment="0" applyProtection="0"/>
    <xf numFmtId="0" fontId="10" fillId="0" borderId="0"/>
    <xf numFmtId="0" fontId="10" fillId="8" borderId="23" applyNumberFormat="0" applyFont="0" applyAlignment="0" applyProtection="0"/>
    <xf numFmtId="0" fontId="9" fillId="0" borderId="0"/>
    <xf numFmtId="0" fontId="9" fillId="8" borderId="23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8" fillId="8" borderId="23" applyNumberFormat="0" applyFont="0" applyAlignment="0" applyProtection="0"/>
    <xf numFmtId="0" fontId="8" fillId="0" borderId="0"/>
    <xf numFmtId="0" fontId="8" fillId="8" borderId="23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0" borderId="0"/>
    <xf numFmtId="0" fontId="7" fillId="8" borderId="23" applyNumberFormat="0" applyFont="0" applyAlignment="0" applyProtection="0"/>
    <xf numFmtId="0" fontId="7" fillId="0" borderId="0"/>
    <xf numFmtId="0" fontId="7" fillId="8" borderId="23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0" borderId="0"/>
    <xf numFmtId="0" fontId="6" fillId="0" borderId="0"/>
    <xf numFmtId="0" fontId="6" fillId="8" borderId="23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/>
    <xf numFmtId="0" fontId="5" fillId="8" borderId="23" applyNumberFormat="0" applyFont="0" applyAlignment="0" applyProtection="0"/>
    <xf numFmtId="0" fontId="5" fillId="0" borderId="0"/>
    <xf numFmtId="0" fontId="5" fillId="8" borderId="23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/>
    <xf numFmtId="0" fontId="4" fillId="0" borderId="0"/>
    <xf numFmtId="0" fontId="4" fillId="8" borderId="23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3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3" applyNumberFormat="0" applyFont="0" applyAlignment="0" applyProtection="0"/>
    <xf numFmtId="0" fontId="3" fillId="0" borderId="0"/>
    <xf numFmtId="0" fontId="3" fillId="8" borderId="2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2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3" applyNumberFormat="0" applyFont="0" applyAlignment="0" applyProtection="0"/>
    <xf numFmtId="0" fontId="3" fillId="0" borderId="0"/>
    <xf numFmtId="0" fontId="3" fillId="8" borderId="2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3" applyNumberFormat="0" applyFont="0" applyAlignment="0" applyProtection="0"/>
    <xf numFmtId="0" fontId="3" fillId="0" borderId="0"/>
    <xf numFmtId="0" fontId="3" fillId="8" borderId="2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23" applyNumberFormat="0" applyFont="0" applyAlignment="0" applyProtection="0"/>
    <xf numFmtId="0" fontId="3" fillId="0" borderId="0"/>
    <xf numFmtId="0" fontId="3" fillId="8" borderId="2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3" applyNumberFormat="0" applyFont="0" applyAlignment="0" applyProtection="0"/>
    <xf numFmtId="0" fontId="3" fillId="0" borderId="0"/>
    <xf numFmtId="0" fontId="3" fillId="8" borderId="2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3" applyNumberFormat="0" applyFont="0" applyAlignment="0" applyProtection="0"/>
    <xf numFmtId="0" fontId="3" fillId="0" borderId="0"/>
    <xf numFmtId="0" fontId="3" fillId="8" borderId="2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3" applyNumberFormat="0" applyFont="0" applyAlignment="0" applyProtection="0"/>
    <xf numFmtId="0" fontId="3" fillId="0" borderId="0"/>
    <xf numFmtId="0" fontId="3" fillId="8" borderId="2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3" applyNumberFormat="0" applyFont="0" applyAlignment="0" applyProtection="0"/>
    <xf numFmtId="0" fontId="3" fillId="0" borderId="0"/>
    <xf numFmtId="0" fontId="3" fillId="8" borderId="2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2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3" applyNumberFormat="0" applyFont="0" applyAlignment="0" applyProtection="0"/>
    <xf numFmtId="0" fontId="3" fillId="0" borderId="0"/>
    <xf numFmtId="0" fontId="3" fillId="8" borderId="2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3" applyNumberFormat="0" applyFont="0" applyAlignment="0" applyProtection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3" applyNumberFormat="0" applyFont="0" applyAlignment="0" applyProtection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3" applyNumberFormat="0" applyFont="0" applyAlignment="0" applyProtection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23" applyNumberFormat="0" applyFont="0" applyAlignment="0" applyProtection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3" applyNumberFormat="0" applyFont="0" applyAlignment="0" applyProtection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3" applyNumberFormat="0" applyFont="0" applyAlignment="0" applyProtection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3" applyNumberFormat="0" applyFont="0" applyAlignment="0" applyProtection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3" applyNumberFormat="0" applyFont="0" applyAlignment="0" applyProtection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3" applyNumberFormat="0" applyFont="0" applyAlignment="0" applyProtection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2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3" applyNumberFormat="0" applyFont="0" applyAlignment="0" applyProtection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23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9" fontId="40" fillId="0" borderId="0" applyFont="0" applyFill="0" applyBorder="0" applyAlignment="0" applyProtection="0"/>
  </cellStyleXfs>
  <cellXfs count="86">
    <xf numFmtId="0" fontId="0" fillId="0" borderId="0" xfId="0"/>
    <xf numFmtId="0" fontId="13" fillId="0" borderId="0" xfId="0" applyFont="1"/>
    <xf numFmtId="0" fontId="13" fillId="0" borderId="9" xfId="0" applyFont="1" applyBorder="1"/>
    <xf numFmtId="0" fontId="13" fillId="0" borderId="0" xfId="0" applyFont="1" applyBorder="1"/>
    <xf numFmtId="0" fontId="13" fillId="0" borderId="10" xfId="0" applyFont="1" applyBorder="1"/>
    <xf numFmtId="0" fontId="13" fillId="0" borderId="12" xfId="0" applyFont="1" applyBorder="1"/>
    <xf numFmtId="0" fontId="13" fillId="0" borderId="13" xfId="0" applyFont="1" applyBorder="1"/>
    <xf numFmtId="0" fontId="14" fillId="0" borderId="0" xfId="0" applyFont="1"/>
    <xf numFmtId="0" fontId="13" fillId="0" borderId="15" xfId="0" applyFont="1" applyBorder="1"/>
    <xf numFmtId="0" fontId="13" fillId="0" borderId="4" xfId="0" applyFont="1" applyBorder="1"/>
    <xf numFmtId="0" fontId="13" fillId="0" borderId="0" xfId="0" applyFont="1"/>
    <xf numFmtId="0" fontId="13" fillId="0" borderId="3" xfId="0" applyFont="1" applyBorder="1"/>
    <xf numFmtId="0" fontId="13" fillId="0" borderId="7" xfId="0" applyFont="1" applyBorder="1"/>
    <xf numFmtId="0" fontId="13" fillId="0" borderId="10" xfId="0" applyFont="1" applyBorder="1"/>
    <xf numFmtId="0" fontId="13" fillId="0" borderId="0" xfId="0" applyFont="1"/>
    <xf numFmtId="0" fontId="13" fillId="0" borderId="6" xfId="0" applyFont="1" applyBorder="1"/>
    <xf numFmtId="0" fontId="13" fillId="0" borderId="3" xfId="0" applyFont="1" applyBorder="1" applyAlignment="1"/>
    <xf numFmtId="0" fontId="13" fillId="0" borderId="7" xfId="0" applyFont="1" applyFill="1" applyBorder="1" applyAlignment="1"/>
    <xf numFmtId="0" fontId="13" fillId="0" borderId="7" xfId="0" applyFont="1" applyBorder="1" applyAlignment="1"/>
    <xf numFmtId="0" fontId="13" fillId="0" borderId="29" xfId="0" applyFont="1" applyBorder="1" applyAlignment="1"/>
    <xf numFmtId="0" fontId="13" fillId="0" borderId="30" xfId="0" applyFont="1" applyBorder="1" applyAlignment="1"/>
    <xf numFmtId="0" fontId="15" fillId="0" borderId="29" xfId="0" applyFont="1" applyBorder="1" applyAlignment="1"/>
    <xf numFmtId="0" fontId="15" fillId="0" borderId="7" xfId="0" applyFont="1" applyBorder="1" applyAlignment="1"/>
    <xf numFmtId="0" fontId="15" fillId="0" borderId="30" xfId="0" applyFont="1" applyBorder="1" applyAlignment="1"/>
    <xf numFmtId="0" fontId="13" fillId="0" borderId="10" xfId="0" applyFont="1" applyBorder="1" applyAlignment="1"/>
    <xf numFmtId="0" fontId="37" fillId="0" borderId="7" xfId="0" applyFont="1" applyBorder="1" applyAlignment="1"/>
    <xf numFmtId="0" fontId="37" fillId="0" borderId="30" xfId="0" applyFont="1" applyBorder="1" applyAlignment="1"/>
    <xf numFmtId="0" fontId="37" fillId="0" borderId="29" xfId="0" applyFont="1" applyBorder="1" applyAlignment="1"/>
    <xf numFmtId="0" fontId="15" fillId="0" borderId="7" xfId="0" applyFont="1" applyFill="1" applyBorder="1" applyAlignment="1"/>
    <xf numFmtId="0" fontId="38" fillId="0" borderId="0" xfId="0" applyFont="1" applyBorder="1"/>
    <xf numFmtId="0" fontId="38" fillId="0" borderId="9" xfId="0" applyFont="1" applyBorder="1"/>
    <xf numFmtId="0" fontId="39" fillId="0" borderId="4" xfId="0" applyFont="1" applyBorder="1"/>
    <xf numFmtId="0" fontId="38" fillId="0" borderId="0" xfId="0" applyFont="1"/>
    <xf numFmtId="0" fontId="38" fillId="0" borderId="13" xfId="0" applyFont="1" applyBorder="1"/>
    <xf numFmtId="0" fontId="38" fillId="0" borderId="27" xfId="0" applyFont="1" applyBorder="1"/>
    <xf numFmtId="0" fontId="38" fillId="0" borderId="25" xfId="0" applyFont="1" applyBorder="1"/>
    <xf numFmtId="1" fontId="13" fillId="0" borderId="0" xfId="0" applyNumberFormat="1" applyFont="1" applyBorder="1"/>
    <xf numFmtId="0" fontId="13" fillId="0" borderId="30" xfId="0" applyFont="1" applyBorder="1"/>
    <xf numFmtId="0" fontId="13" fillId="0" borderId="29" xfId="0" applyFont="1" applyBorder="1"/>
    <xf numFmtId="0" fontId="13" fillId="0" borderId="10" xfId="0" applyFont="1" applyFill="1" applyBorder="1" applyAlignment="1"/>
    <xf numFmtId="0" fontId="37" fillId="0" borderId="10" xfId="0" applyFont="1" applyBorder="1" applyAlignment="1"/>
    <xf numFmtId="0" fontId="15" fillId="0" borderId="10" xfId="0" applyFont="1" applyBorder="1" applyAlignment="1"/>
    <xf numFmtId="0" fontId="15" fillId="0" borderId="3" xfId="0" applyFont="1" applyBorder="1" applyAlignment="1"/>
    <xf numFmtId="1" fontId="13" fillId="0" borderId="7" xfId="0" applyNumberFormat="1" applyFont="1" applyBorder="1"/>
    <xf numFmtId="0" fontId="38" fillId="0" borderId="11" xfId="0" applyFont="1" applyBorder="1"/>
    <xf numFmtId="0" fontId="13" fillId="0" borderId="0" xfId="0" applyFont="1" applyBorder="1" applyAlignment="1">
      <alignment horizontal="center"/>
    </xf>
    <xf numFmtId="0" fontId="13" fillId="0" borderId="30" xfId="0" applyFont="1" applyFill="1" applyBorder="1" applyAlignment="1"/>
    <xf numFmtId="9" fontId="13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9" fontId="13" fillId="0" borderId="5" xfId="1495" applyFont="1" applyBorder="1"/>
    <xf numFmtId="9" fontId="13" fillId="0" borderId="8" xfId="1495" applyFont="1" applyBorder="1"/>
    <xf numFmtId="1" fontId="13" fillId="0" borderId="13" xfId="0" applyNumberFormat="1" applyFont="1" applyBorder="1"/>
    <xf numFmtId="9" fontId="13" fillId="0" borderId="11" xfId="1495" applyFont="1" applyBorder="1"/>
    <xf numFmtId="1" fontId="13" fillId="0" borderId="10" xfId="0" applyNumberFormat="1" applyFont="1" applyBorder="1"/>
    <xf numFmtId="9" fontId="13" fillId="0" borderId="7" xfId="1495" applyFont="1" applyBorder="1"/>
    <xf numFmtId="9" fontId="13" fillId="0" borderId="10" xfId="1495" applyFont="1" applyBorder="1"/>
    <xf numFmtId="0" fontId="13" fillId="0" borderId="8" xfId="0" applyFont="1" applyBorder="1"/>
    <xf numFmtId="0" fontId="41" fillId="0" borderId="15" xfId="0" applyFont="1" applyBorder="1"/>
    <xf numFmtId="0" fontId="13" fillId="0" borderId="33" xfId="0" applyFont="1" applyBorder="1"/>
    <xf numFmtId="0" fontId="13" fillId="0" borderId="31" xfId="0" applyFont="1" applyBorder="1"/>
    <xf numFmtId="0" fontId="13" fillId="0" borderId="28" xfId="0" applyFont="1" applyBorder="1"/>
    <xf numFmtId="0" fontId="13" fillId="0" borderId="26" xfId="0" applyFont="1" applyBorder="1"/>
    <xf numFmtId="9" fontId="13" fillId="0" borderId="34" xfId="1495" applyFont="1" applyBorder="1"/>
    <xf numFmtId="9" fontId="13" fillId="0" borderId="32" xfId="1495" applyFont="1" applyBorder="1"/>
    <xf numFmtId="0" fontId="13" fillId="0" borderId="1" xfId="0" applyFont="1" applyBorder="1"/>
    <xf numFmtId="1" fontId="13" fillId="0" borderId="15" xfId="0" applyNumberFormat="1" applyFont="1" applyBorder="1"/>
    <xf numFmtId="1" fontId="13" fillId="0" borderId="2" xfId="0" applyNumberFormat="1" applyFont="1" applyBorder="1"/>
    <xf numFmtId="9" fontId="13" fillId="0" borderId="14" xfId="1495" applyFont="1" applyBorder="1"/>
    <xf numFmtId="0" fontId="41" fillId="0" borderId="0" xfId="0" applyFont="1"/>
    <xf numFmtId="1" fontId="41" fillId="0" borderId="0" xfId="0" applyNumberFormat="1" applyFont="1"/>
    <xf numFmtId="1" fontId="13" fillId="0" borderId="8" xfId="0" applyNumberFormat="1" applyFont="1" applyBorder="1"/>
    <xf numFmtId="1" fontId="13" fillId="0" borderId="11" xfId="0" applyNumberFormat="1" applyFont="1" applyBorder="1"/>
    <xf numFmtId="0" fontId="14" fillId="0" borderId="3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164" fontId="13" fillId="0" borderId="7" xfId="0" applyNumberFormat="1" applyFont="1" applyBorder="1" applyAlignment="1">
      <alignment horizontal="center"/>
    </xf>
    <xf numFmtId="164" fontId="13" fillId="0" borderId="10" xfId="0" applyNumberFormat="1" applyFont="1" applyBorder="1" applyAlignment="1">
      <alignment horizontal="center"/>
    </xf>
    <xf numFmtId="9" fontId="13" fillId="0" borderId="10" xfId="0" applyNumberFormat="1" applyFont="1" applyBorder="1" applyAlignment="1">
      <alignment horizontal="center"/>
    </xf>
    <xf numFmtId="164" fontId="1" fillId="0" borderId="3" xfId="818" applyNumberFormat="1" applyFill="1" applyBorder="1" applyAlignment="1">
      <alignment horizontal="center"/>
    </xf>
    <xf numFmtId="164" fontId="1" fillId="0" borderId="7" xfId="818" applyNumberFormat="1" applyFill="1" applyBorder="1" applyAlignment="1">
      <alignment horizontal="center"/>
    </xf>
    <xf numFmtId="164" fontId="1" fillId="0" borderId="10" xfId="818" applyNumberFormat="1" applyFill="1" applyBorder="1" applyAlignment="1">
      <alignment horizontal="center"/>
    </xf>
    <xf numFmtId="0" fontId="13" fillId="0" borderId="12" xfId="0" applyFont="1" applyBorder="1" applyAlignment="1"/>
    <xf numFmtId="0" fontId="0" fillId="0" borderId="13" xfId="0" applyBorder="1" applyAlignment="1"/>
    <xf numFmtId="0" fontId="41" fillId="0" borderId="1" xfId="0" applyFont="1" applyBorder="1" applyAlignment="1"/>
    <xf numFmtId="0" fontId="0" fillId="0" borderId="2" xfId="0" applyBorder="1" applyAlignment="1"/>
    <xf numFmtId="0" fontId="0" fillId="0" borderId="14" xfId="0" applyBorder="1" applyAlignment="1"/>
  </cellXfs>
  <cellStyles count="1496">
    <cellStyle name="20% - Accent1" xfId="26" builtinId="30" customBuiltin="1"/>
    <cellStyle name="20% - Accent1 10" xfId="818"/>
    <cellStyle name="20% - Accent1 2" xfId="53"/>
    <cellStyle name="20% - Accent1 2 2" xfId="84"/>
    <cellStyle name="20% - Accent1 2 2 2" xfId="404"/>
    <cellStyle name="20% - Accent1 2 2 2 2" xfId="710"/>
    <cellStyle name="20% - Accent1 2 2 2 2 2" xfId="1326"/>
    <cellStyle name="20% - Accent1 2 2 2 3" xfId="1020"/>
    <cellStyle name="20% - Accent1 2 2 3" xfId="289"/>
    <cellStyle name="20% - Accent1 2 2 3 2" xfId="1211"/>
    <cellStyle name="20% - Accent1 2 2 4" xfId="595"/>
    <cellStyle name="20% - Accent1 2 2 5" xfId="866"/>
    <cellStyle name="20% - Accent1 2 3" xfId="116"/>
    <cellStyle name="20% - Accent1 2 3 2" xfId="436"/>
    <cellStyle name="20% - Accent1 2 3 2 2" xfId="742"/>
    <cellStyle name="20% - Accent1 2 3 2 2 2" xfId="1358"/>
    <cellStyle name="20% - Accent1 2 3 2 3" xfId="1052"/>
    <cellStyle name="20% - Accent1 2 3 3" xfId="309"/>
    <cellStyle name="20% - Accent1 2 3 3 2" xfId="1231"/>
    <cellStyle name="20% - Accent1 2 3 4" xfId="615"/>
    <cellStyle name="20% - Accent1 2 3 5" xfId="898"/>
    <cellStyle name="20% - Accent1 2 4" xfId="162"/>
    <cellStyle name="20% - Accent1 2 4 2" xfId="482"/>
    <cellStyle name="20% - Accent1 2 4 2 2" xfId="788"/>
    <cellStyle name="20% - Accent1 2 4 2 2 2" xfId="1404"/>
    <cellStyle name="20% - Accent1 2 4 2 3" xfId="1098"/>
    <cellStyle name="20% - Accent1 2 4 3" xfId="258"/>
    <cellStyle name="20% - Accent1 2 4 3 2" xfId="1180"/>
    <cellStyle name="20% - Accent1 2 4 4" xfId="564"/>
    <cellStyle name="20% - Accent1 2 4 5" xfId="944"/>
    <cellStyle name="20% - Accent1 2 5" xfId="341"/>
    <cellStyle name="20% - Accent1 2 5 2" xfId="647"/>
    <cellStyle name="20% - Accent1 2 5 2 2" xfId="1263"/>
    <cellStyle name="20% - Accent1 2 5 3" xfId="989"/>
    <cellStyle name="20% - Accent1 2 6" xfId="373"/>
    <cellStyle name="20% - Accent1 2 6 2" xfId="679"/>
    <cellStyle name="20% - Accent1 2 6 3" xfId="1295"/>
    <cellStyle name="20% - Accent1 2 7" xfId="225"/>
    <cellStyle name="20% - Accent1 2 7 2" xfId="1147"/>
    <cellStyle name="20% - Accent1 2 8" xfId="531"/>
    <cellStyle name="20% - Accent1 2 9" xfId="835"/>
    <cellStyle name="20% - Accent1 3" xfId="68"/>
    <cellStyle name="20% - Accent1 3 2" xfId="273"/>
    <cellStyle name="20% - Accent1 3 2 2" xfId="579"/>
    <cellStyle name="20% - Accent1 3 2 2 2" xfId="1195"/>
    <cellStyle name="20% - Accent1 3 2 3" xfId="1004"/>
    <cellStyle name="20% - Accent1 3 3" xfId="388"/>
    <cellStyle name="20% - Accent1 3 3 2" xfId="694"/>
    <cellStyle name="20% - Accent1 3 3 3" xfId="1310"/>
    <cellStyle name="20% - Accent1 3 4" xfId="209"/>
    <cellStyle name="20% - Accent1 3 4 2" xfId="1131"/>
    <cellStyle name="20% - Accent1 3 5" xfId="515"/>
    <cellStyle name="20% - Accent1 3 6" xfId="850"/>
    <cellStyle name="20% - Accent1 4" xfId="100"/>
    <cellStyle name="20% - Accent1 4 2" xfId="420"/>
    <cellStyle name="20% - Accent1 4 2 2" xfId="726"/>
    <cellStyle name="20% - Accent1 4 2 2 2" xfId="1342"/>
    <cellStyle name="20% - Accent1 4 2 3" xfId="1036"/>
    <cellStyle name="20% - Accent1 4 3" xfId="242"/>
    <cellStyle name="20% - Accent1 4 3 2" xfId="1164"/>
    <cellStyle name="20% - Accent1 4 4" xfId="548"/>
    <cellStyle name="20% - Accent1 4 5" xfId="882"/>
    <cellStyle name="20% - Accent1 5" xfId="131"/>
    <cellStyle name="20% - Accent1 5 2" xfId="451"/>
    <cellStyle name="20% - Accent1 5 2 2" xfId="757"/>
    <cellStyle name="20% - Accent1 5 2 2 2" xfId="1373"/>
    <cellStyle name="20% - Accent1 5 2 3" xfId="1067"/>
    <cellStyle name="20% - Accent1 5 3" xfId="325"/>
    <cellStyle name="20% - Accent1 5 3 2" xfId="1247"/>
    <cellStyle name="20% - Accent1 5 4" xfId="631"/>
    <cellStyle name="20% - Accent1 5 5" xfId="913"/>
    <cellStyle name="20% - Accent1 6" xfId="146"/>
    <cellStyle name="20% - Accent1 6 2" xfId="466"/>
    <cellStyle name="20% - Accent1 6 2 2" xfId="1082"/>
    <cellStyle name="20% - Accent1 6 3" xfId="772"/>
    <cellStyle name="20% - Accent1 6 3 2" xfId="1388"/>
    <cellStyle name="20% - Accent1 6 4" xfId="928"/>
    <cellStyle name="20% - Accent1 7" xfId="177"/>
    <cellStyle name="20% - Accent1 7 2" xfId="357"/>
    <cellStyle name="20% - Accent1 7 2 2" xfId="1279"/>
    <cellStyle name="20% - Accent1 7 3" xfId="663"/>
    <cellStyle name="20% - Accent1 7 4" xfId="959"/>
    <cellStyle name="20% - Accent1 8" xfId="192"/>
    <cellStyle name="20% - Accent1 8 2" xfId="803"/>
    <cellStyle name="20% - Accent1 8 2 2" xfId="1419"/>
    <cellStyle name="20% - Accent1 8 3" xfId="983"/>
    <cellStyle name="20% - Accent1 9" xfId="498"/>
    <cellStyle name="20% - Accent1 9 2" xfId="1114"/>
    <cellStyle name="20% - Accent2" xfId="30" builtinId="34" customBuiltin="1"/>
    <cellStyle name="20% - Accent2 10" xfId="820"/>
    <cellStyle name="20% - Accent2 2" xfId="55"/>
    <cellStyle name="20% - Accent2 2 2" xfId="86"/>
    <cellStyle name="20% - Accent2 2 2 2" xfId="406"/>
    <cellStyle name="20% - Accent2 2 2 2 2" xfId="712"/>
    <cellStyle name="20% - Accent2 2 2 2 2 2" xfId="1328"/>
    <cellStyle name="20% - Accent2 2 2 2 3" xfId="1022"/>
    <cellStyle name="20% - Accent2 2 2 3" xfId="291"/>
    <cellStyle name="20% - Accent2 2 2 3 2" xfId="1213"/>
    <cellStyle name="20% - Accent2 2 2 4" xfId="597"/>
    <cellStyle name="20% - Accent2 2 2 5" xfId="868"/>
    <cellStyle name="20% - Accent2 2 3" xfId="118"/>
    <cellStyle name="20% - Accent2 2 3 2" xfId="438"/>
    <cellStyle name="20% - Accent2 2 3 2 2" xfId="744"/>
    <cellStyle name="20% - Accent2 2 3 2 2 2" xfId="1360"/>
    <cellStyle name="20% - Accent2 2 3 2 3" xfId="1054"/>
    <cellStyle name="20% - Accent2 2 3 3" xfId="311"/>
    <cellStyle name="20% - Accent2 2 3 3 2" xfId="1233"/>
    <cellStyle name="20% - Accent2 2 3 4" xfId="617"/>
    <cellStyle name="20% - Accent2 2 3 5" xfId="900"/>
    <cellStyle name="20% - Accent2 2 4" xfId="164"/>
    <cellStyle name="20% - Accent2 2 4 2" xfId="484"/>
    <cellStyle name="20% - Accent2 2 4 2 2" xfId="790"/>
    <cellStyle name="20% - Accent2 2 4 2 2 2" xfId="1406"/>
    <cellStyle name="20% - Accent2 2 4 2 3" xfId="1100"/>
    <cellStyle name="20% - Accent2 2 4 3" xfId="260"/>
    <cellStyle name="20% - Accent2 2 4 3 2" xfId="1182"/>
    <cellStyle name="20% - Accent2 2 4 4" xfId="566"/>
    <cellStyle name="20% - Accent2 2 4 5" xfId="946"/>
    <cellStyle name="20% - Accent2 2 5" xfId="343"/>
    <cellStyle name="20% - Accent2 2 5 2" xfId="649"/>
    <cellStyle name="20% - Accent2 2 5 2 2" xfId="1265"/>
    <cellStyle name="20% - Accent2 2 5 3" xfId="991"/>
    <cellStyle name="20% - Accent2 2 6" xfId="375"/>
    <cellStyle name="20% - Accent2 2 6 2" xfId="681"/>
    <cellStyle name="20% - Accent2 2 6 3" xfId="1297"/>
    <cellStyle name="20% - Accent2 2 7" xfId="227"/>
    <cellStyle name="20% - Accent2 2 7 2" xfId="1149"/>
    <cellStyle name="20% - Accent2 2 8" xfId="533"/>
    <cellStyle name="20% - Accent2 2 9" xfId="837"/>
    <cellStyle name="20% - Accent2 3" xfId="70"/>
    <cellStyle name="20% - Accent2 3 2" xfId="275"/>
    <cellStyle name="20% - Accent2 3 2 2" xfId="581"/>
    <cellStyle name="20% - Accent2 3 2 2 2" xfId="1197"/>
    <cellStyle name="20% - Accent2 3 2 3" xfId="1006"/>
    <cellStyle name="20% - Accent2 3 3" xfId="390"/>
    <cellStyle name="20% - Accent2 3 3 2" xfId="696"/>
    <cellStyle name="20% - Accent2 3 3 3" xfId="1312"/>
    <cellStyle name="20% - Accent2 3 4" xfId="211"/>
    <cellStyle name="20% - Accent2 3 4 2" xfId="1133"/>
    <cellStyle name="20% - Accent2 3 5" xfId="517"/>
    <cellStyle name="20% - Accent2 3 6" xfId="852"/>
    <cellStyle name="20% - Accent2 4" xfId="102"/>
    <cellStyle name="20% - Accent2 4 2" xfId="422"/>
    <cellStyle name="20% - Accent2 4 2 2" xfId="728"/>
    <cellStyle name="20% - Accent2 4 2 2 2" xfId="1344"/>
    <cellStyle name="20% - Accent2 4 2 3" xfId="1038"/>
    <cellStyle name="20% - Accent2 4 3" xfId="244"/>
    <cellStyle name="20% - Accent2 4 3 2" xfId="1166"/>
    <cellStyle name="20% - Accent2 4 4" xfId="550"/>
    <cellStyle name="20% - Accent2 4 5" xfId="884"/>
    <cellStyle name="20% - Accent2 5" xfId="133"/>
    <cellStyle name="20% - Accent2 5 2" xfId="453"/>
    <cellStyle name="20% - Accent2 5 2 2" xfId="759"/>
    <cellStyle name="20% - Accent2 5 2 2 2" xfId="1375"/>
    <cellStyle name="20% - Accent2 5 2 3" xfId="1069"/>
    <cellStyle name="20% - Accent2 5 3" xfId="327"/>
    <cellStyle name="20% - Accent2 5 3 2" xfId="1249"/>
    <cellStyle name="20% - Accent2 5 4" xfId="633"/>
    <cellStyle name="20% - Accent2 5 5" xfId="915"/>
    <cellStyle name="20% - Accent2 6" xfId="148"/>
    <cellStyle name="20% - Accent2 6 2" xfId="468"/>
    <cellStyle name="20% - Accent2 6 2 2" xfId="1084"/>
    <cellStyle name="20% - Accent2 6 3" xfId="774"/>
    <cellStyle name="20% - Accent2 6 3 2" xfId="1390"/>
    <cellStyle name="20% - Accent2 6 4" xfId="930"/>
    <cellStyle name="20% - Accent2 7" xfId="179"/>
    <cellStyle name="20% - Accent2 7 2" xfId="359"/>
    <cellStyle name="20% - Accent2 7 2 2" xfId="1281"/>
    <cellStyle name="20% - Accent2 7 3" xfId="665"/>
    <cellStyle name="20% - Accent2 7 4" xfId="961"/>
    <cellStyle name="20% - Accent2 8" xfId="194"/>
    <cellStyle name="20% - Accent2 8 2" xfId="805"/>
    <cellStyle name="20% - Accent2 8 2 2" xfId="1421"/>
    <cellStyle name="20% - Accent2 8 3" xfId="980"/>
    <cellStyle name="20% - Accent2 9" xfId="500"/>
    <cellStyle name="20% - Accent2 9 2" xfId="1116"/>
    <cellStyle name="20% - Accent3" xfId="34" builtinId="38" customBuiltin="1"/>
    <cellStyle name="20% - Accent3 10" xfId="823"/>
    <cellStyle name="20% - Accent3 2" xfId="57"/>
    <cellStyle name="20% - Accent3 2 2" xfId="88"/>
    <cellStyle name="20% - Accent3 2 2 2" xfId="408"/>
    <cellStyle name="20% - Accent3 2 2 2 2" xfId="714"/>
    <cellStyle name="20% - Accent3 2 2 2 2 2" xfId="1330"/>
    <cellStyle name="20% - Accent3 2 2 2 3" xfId="1024"/>
    <cellStyle name="20% - Accent3 2 2 3" xfId="293"/>
    <cellStyle name="20% - Accent3 2 2 3 2" xfId="1215"/>
    <cellStyle name="20% - Accent3 2 2 4" xfId="599"/>
    <cellStyle name="20% - Accent3 2 2 5" xfId="870"/>
    <cellStyle name="20% - Accent3 2 3" xfId="120"/>
    <cellStyle name="20% - Accent3 2 3 2" xfId="440"/>
    <cellStyle name="20% - Accent3 2 3 2 2" xfId="746"/>
    <cellStyle name="20% - Accent3 2 3 2 2 2" xfId="1362"/>
    <cellStyle name="20% - Accent3 2 3 2 3" xfId="1056"/>
    <cellStyle name="20% - Accent3 2 3 3" xfId="313"/>
    <cellStyle name="20% - Accent3 2 3 3 2" xfId="1235"/>
    <cellStyle name="20% - Accent3 2 3 4" xfId="619"/>
    <cellStyle name="20% - Accent3 2 3 5" xfId="902"/>
    <cellStyle name="20% - Accent3 2 4" xfId="166"/>
    <cellStyle name="20% - Accent3 2 4 2" xfId="486"/>
    <cellStyle name="20% - Accent3 2 4 2 2" xfId="792"/>
    <cellStyle name="20% - Accent3 2 4 2 2 2" xfId="1408"/>
    <cellStyle name="20% - Accent3 2 4 2 3" xfId="1102"/>
    <cellStyle name="20% - Accent3 2 4 3" xfId="262"/>
    <cellStyle name="20% - Accent3 2 4 3 2" xfId="1184"/>
    <cellStyle name="20% - Accent3 2 4 4" xfId="568"/>
    <cellStyle name="20% - Accent3 2 4 5" xfId="948"/>
    <cellStyle name="20% - Accent3 2 5" xfId="345"/>
    <cellStyle name="20% - Accent3 2 5 2" xfId="651"/>
    <cellStyle name="20% - Accent3 2 5 2 2" xfId="1267"/>
    <cellStyle name="20% - Accent3 2 5 3" xfId="993"/>
    <cellStyle name="20% - Accent3 2 6" xfId="377"/>
    <cellStyle name="20% - Accent3 2 6 2" xfId="683"/>
    <cellStyle name="20% - Accent3 2 6 3" xfId="1299"/>
    <cellStyle name="20% - Accent3 2 7" xfId="229"/>
    <cellStyle name="20% - Accent3 2 7 2" xfId="1151"/>
    <cellStyle name="20% - Accent3 2 8" xfId="535"/>
    <cellStyle name="20% - Accent3 2 9" xfId="839"/>
    <cellStyle name="20% - Accent3 3" xfId="72"/>
    <cellStyle name="20% - Accent3 3 2" xfId="277"/>
    <cellStyle name="20% - Accent3 3 2 2" xfId="583"/>
    <cellStyle name="20% - Accent3 3 2 2 2" xfId="1199"/>
    <cellStyle name="20% - Accent3 3 2 3" xfId="1008"/>
    <cellStyle name="20% - Accent3 3 3" xfId="392"/>
    <cellStyle name="20% - Accent3 3 3 2" xfId="698"/>
    <cellStyle name="20% - Accent3 3 3 3" xfId="1314"/>
    <cellStyle name="20% - Accent3 3 4" xfId="213"/>
    <cellStyle name="20% - Accent3 3 4 2" xfId="1135"/>
    <cellStyle name="20% - Accent3 3 5" xfId="519"/>
    <cellStyle name="20% - Accent3 3 6" xfId="854"/>
    <cellStyle name="20% - Accent3 4" xfId="104"/>
    <cellStyle name="20% - Accent3 4 2" xfId="424"/>
    <cellStyle name="20% - Accent3 4 2 2" xfId="730"/>
    <cellStyle name="20% - Accent3 4 2 2 2" xfId="1346"/>
    <cellStyle name="20% - Accent3 4 2 3" xfId="1040"/>
    <cellStyle name="20% - Accent3 4 3" xfId="246"/>
    <cellStyle name="20% - Accent3 4 3 2" xfId="1168"/>
    <cellStyle name="20% - Accent3 4 4" xfId="552"/>
    <cellStyle name="20% - Accent3 4 5" xfId="886"/>
    <cellStyle name="20% - Accent3 5" xfId="135"/>
    <cellStyle name="20% - Accent3 5 2" xfId="455"/>
    <cellStyle name="20% - Accent3 5 2 2" xfId="761"/>
    <cellStyle name="20% - Accent3 5 2 2 2" xfId="1377"/>
    <cellStyle name="20% - Accent3 5 2 3" xfId="1071"/>
    <cellStyle name="20% - Accent3 5 3" xfId="329"/>
    <cellStyle name="20% - Accent3 5 3 2" xfId="1251"/>
    <cellStyle name="20% - Accent3 5 4" xfId="635"/>
    <cellStyle name="20% - Accent3 5 5" xfId="917"/>
    <cellStyle name="20% - Accent3 6" xfId="150"/>
    <cellStyle name="20% - Accent3 6 2" xfId="470"/>
    <cellStyle name="20% - Accent3 6 2 2" xfId="1086"/>
    <cellStyle name="20% - Accent3 6 3" xfId="776"/>
    <cellStyle name="20% - Accent3 6 3 2" xfId="1392"/>
    <cellStyle name="20% - Accent3 6 4" xfId="932"/>
    <cellStyle name="20% - Accent3 7" xfId="181"/>
    <cellStyle name="20% - Accent3 7 2" xfId="361"/>
    <cellStyle name="20% - Accent3 7 2 2" xfId="1283"/>
    <cellStyle name="20% - Accent3 7 3" xfId="667"/>
    <cellStyle name="20% - Accent3 7 4" xfId="963"/>
    <cellStyle name="20% - Accent3 8" xfId="196"/>
    <cellStyle name="20% - Accent3 8 2" xfId="807"/>
    <cellStyle name="20% - Accent3 8 2 2" xfId="1423"/>
    <cellStyle name="20% - Accent3 8 3" xfId="981"/>
    <cellStyle name="20% - Accent3 9" xfId="502"/>
    <cellStyle name="20% - Accent3 9 2" xfId="1118"/>
    <cellStyle name="20% - Accent4" xfId="38" builtinId="42" customBuiltin="1"/>
    <cellStyle name="20% - Accent4 10" xfId="825"/>
    <cellStyle name="20% - Accent4 2" xfId="59"/>
    <cellStyle name="20% - Accent4 2 2" xfId="90"/>
    <cellStyle name="20% - Accent4 2 2 2" xfId="410"/>
    <cellStyle name="20% - Accent4 2 2 2 2" xfId="716"/>
    <cellStyle name="20% - Accent4 2 2 2 2 2" xfId="1332"/>
    <cellStyle name="20% - Accent4 2 2 2 3" xfId="1026"/>
    <cellStyle name="20% - Accent4 2 2 3" xfId="295"/>
    <cellStyle name="20% - Accent4 2 2 3 2" xfId="1217"/>
    <cellStyle name="20% - Accent4 2 2 4" xfId="601"/>
    <cellStyle name="20% - Accent4 2 2 5" xfId="872"/>
    <cellStyle name="20% - Accent4 2 3" xfId="122"/>
    <cellStyle name="20% - Accent4 2 3 2" xfId="442"/>
    <cellStyle name="20% - Accent4 2 3 2 2" xfId="748"/>
    <cellStyle name="20% - Accent4 2 3 2 2 2" xfId="1364"/>
    <cellStyle name="20% - Accent4 2 3 2 3" xfId="1058"/>
    <cellStyle name="20% - Accent4 2 3 3" xfId="315"/>
    <cellStyle name="20% - Accent4 2 3 3 2" xfId="1237"/>
    <cellStyle name="20% - Accent4 2 3 4" xfId="621"/>
    <cellStyle name="20% - Accent4 2 3 5" xfId="904"/>
    <cellStyle name="20% - Accent4 2 4" xfId="168"/>
    <cellStyle name="20% - Accent4 2 4 2" xfId="488"/>
    <cellStyle name="20% - Accent4 2 4 2 2" xfId="794"/>
    <cellStyle name="20% - Accent4 2 4 2 2 2" xfId="1410"/>
    <cellStyle name="20% - Accent4 2 4 2 3" xfId="1104"/>
    <cellStyle name="20% - Accent4 2 4 3" xfId="264"/>
    <cellStyle name="20% - Accent4 2 4 3 2" xfId="1186"/>
    <cellStyle name="20% - Accent4 2 4 4" xfId="570"/>
    <cellStyle name="20% - Accent4 2 4 5" xfId="950"/>
    <cellStyle name="20% - Accent4 2 5" xfId="347"/>
    <cellStyle name="20% - Accent4 2 5 2" xfId="653"/>
    <cellStyle name="20% - Accent4 2 5 2 2" xfId="1269"/>
    <cellStyle name="20% - Accent4 2 5 3" xfId="995"/>
    <cellStyle name="20% - Accent4 2 6" xfId="379"/>
    <cellStyle name="20% - Accent4 2 6 2" xfId="685"/>
    <cellStyle name="20% - Accent4 2 6 3" xfId="1301"/>
    <cellStyle name="20% - Accent4 2 7" xfId="231"/>
    <cellStyle name="20% - Accent4 2 7 2" xfId="1153"/>
    <cellStyle name="20% - Accent4 2 8" xfId="537"/>
    <cellStyle name="20% - Accent4 2 9" xfId="841"/>
    <cellStyle name="20% - Accent4 3" xfId="74"/>
    <cellStyle name="20% - Accent4 3 2" xfId="279"/>
    <cellStyle name="20% - Accent4 3 2 2" xfId="585"/>
    <cellStyle name="20% - Accent4 3 2 2 2" xfId="1201"/>
    <cellStyle name="20% - Accent4 3 2 3" xfId="1010"/>
    <cellStyle name="20% - Accent4 3 3" xfId="394"/>
    <cellStyle name="20% - Accent4 3 3 2" xfId="700"/>
    <cellStyle name="20% - Accent4 3 3 3" xfId="1316"/>
    <cellStyle name="20% - Accent4 3 4" xfId="215"/>
    <cellStyle name="20% - Accent4 3 4 2" xfId="1137"/>
    <cellStyle name="20% - Accent4 3 5" xfId="521"/>
    <cellStyle name="20% - Accent4 3 6" xfId="856"/>
    <cellStyle name="20% - Accent4 4" xfId="106"/>
    <cellStyle name="20% - Accent4 4 2" xfId="426"/>
    <cellStyle name="20% - Accent4 4 2 2" xfId="732"/>
    <cellStyle name="20% - Accent4 4 2 2 2" xfId="1348"/>
    <cellStyle name="20% - Accent4 4 2 3" xfId="1042"/>
    <cellStyle name="20% - Accent4 4 3" xfId="248"/>
    <cellStyle name="20% - Accent4 4 3 2" xfId="1170"/>
    <cellStyle name="20% - Accent4 4 4" xfId="554"/>
    <cellStyle name="20% - Accent4 4 5" xfId="888"/>
    <cellStyle name="20% - Accent4 5" xfId="137"/>
    <cellStyle name="20% - Accent4 5 2" xfId="457"/>
    <cellStyle name="20% - Accent4 5 2 2" xfId="763"/>
    <cellStyle name="20% - Accent4 5 2 2 2" xfId="1379"/>
    <cellStyle name="20% - Accent4 5 2 3" xfId="1073"/>
    <cellStyle name="20% - Accent4 5 3" xfId="331"/>
    <cellStyle name="20% - Accent4 5 3 2" xfId="1253"/>
    <cellStyle name="20% - Accent4 5 4" xfId="637"/>
    <cellStyle name="20% - Accent4 5 5" xfId="919"/>
    <cellStyle name="20% - Accent4 6" xfId="152"/>
    <cellStyle name="20% - Accent4 6 2" xfId="472"/>
    <cellStyle name="20% - Accent4 6 2 2" xfId="1088"/>
    <cellStyle name="20% - Accent4 6 3" xfId="778"/>
    <cellStyle name="20% - Accent4 6 3 2" xfId="1394"/>
    <cellStyle name="20% - Accent4 6 4" xfId="934"/>
    <cellStyle name="20% - Accent4 7" xfId="183"/>
    <cellStyle name="20% - Accent4 7 2" xfId="363"/>
    <cellStyle name="20% - Accent4 7 2 2" xfId="1285"/>
    <cellStyle name="20% - Accent4 7 3" xfId="669"/>
    <cellStyle name="20% - Accent4 7 4" xfId="965"/>
    <cellStyle name="20% - Accent4 8" xfId="198"/>
    <cellStyle name="20% - Accent4 8 2" xfId="809"/>
    <cellStyle name="20% - Accent4 8 2 2" xfId="1425"/>
    <cellStyle name="20% - Accent4 8 3" xfId="972"/>
    <cellStyle name="20% - Accent4 9" xfId="504"/>
    <cellStyle name="20% - Accent4 9 2" xfId="1120"/>
    <cellStyle name="20% - Accent5" xfId="42" builtinId="46" customBuiltin="1"/>
    <cellStyle name="20% - Accent5 10" xfId="827"/>
    <cellStyle name="20% - Accent5 2" xfId="61"/>
    <cellStyle name="20% - Accent5 2 2" xfId="92"/>
    <cellStyle name="20% - Accent5 2 2 2" xfId="412"/>
    <cellStyle name="20% - Accent5 2 2 2 2" xfId="718"/>
    <cellStyle name="20% - Accent5 2 2 2 2 2" xfId="1334"/>
    <cellStyle name="20% - Accent5 2 2 2 3" xfId="1028"/>
    <cellStyle name="20% - Accent5 2 2 3" xfId="297"/>
    <cellStyle name="20% - Accent5 2 2 3 2" xfId="1219"/>
    <cellStyle name="20% - Accent5 2 2 4" xfId="603"/>
    <cellStyle name="20% - Accent5 2 2 5" xfId="874"/>
    <cellStyle name="20% - Accent5 2 3" xfId="124"/>
    <cellStyle name="20% - Accent5 2 3 2" xfId="444"/>
    <cellStyle name="20% - Accent5 2 3 2 2" xfId="750"/>
    <cellStyle name="20% - Accent5 2 3 2 2 2" xfId="1366"/>
    <cellStyle name="20% - Accent5 2 3 2 3" xfId="1060"/>
    <cellStyle name="20% - Accent5 2 3 3" xfId="317"/>
    <cellStyle name="20% - Accent5 2 3 3 2" xfId="1239"/>
    <cellStyle name="20% - Accent5 2 3 4" xfId="623"/>
    <cellStyle name="20% - Accent5 2 3 5" xfId="906"/>
    <cellStyle name="20% - Accent5 2 4" xfId="170"/>
    <cellStyle name="20% - Accent5 2 4 2" xfId="490"/>
    <cellStyle name="20% - Accent5 2 4 2 2" xfId="796"/>
    <cellStyle name="20% - Accent5 2 4 2 2 2" xfId="1412"/>
    <cellStyle name="20% - Accent5 2 4 2 3" xfId="1106"/>
    <cellStyle name="20% - Accent5 2 4 3" xfId="266"/>
    <cellStyle name="20% - Accent5 2 4 3 2" xfId="1188"/>
    <cellStyle name="20% - Accent5 2 4 4" xfId="572"/>
    <cellStyle name="20% - Accent5 2 4 5" xfId="952"/>
    <cellStyle name="20% - Accent5 2 5" xfId="349"/>
    <cellStyle name="20% - Accent5 2 5 2" xfId="655"/>
    <cellStyle name="20% - Accent5 2 5 2 2" xfId="1271"/>
    <cellStyle name="20% - Accent5 2 5 3" xfId="997"/>
    <cellStyle name="20% - Accent5 2 6" xfId="381"/>
    <cellStyle name="20% - Accent5 2 6 2" xfId="687"/>
    <cellStyle name="20% - Accent5 2 6 3" xfId="1303"/>
    <cellStyle name="20% - Accent5 2 7" xfId="233"/>
    <cellStyle name="20% - Accent5 2 7 2" xfId="1155"/>
    <cellStyle name="20% - Accent5 2 8" xfId="539"/>
    <cellStyle name="20% - Accent5 2 9" xfId="843"/>
    <cellStyle name="20% - Accent5 3" xfId="76"/>
    <cellStyle name="20% - Accent5 3 2" xfId="281"/>
    <cellStyle name="20% - Accent5 3 2 2" xfId="587"/>
    <cellStyle name="20% - Accent5 3 2 2 2" xfId="1203"/>
    <cellStyle name="20% - Accent5 3 2 3" xfId="1012"/>
    <cellStyle name="20% - Accent5 3 3" xfId="396"/>
    <cellStyle name="20% - Accent5 3 3 2" xfId="702"/>
    <cellStyle name="20% - Accent5 3 3 3" xfId="1318"/>
    <cellStyle name="20% - Accent5 3 4" xfId="217"/>
    <cellStyle name="20% - Accent5 3 4 2" xfId="1139"/>
    <cellStyle name="20% - Accent5 3 5" xfId="523"/>
    <cellStyle name="20% - Accent5 3 6" xfId="858"/>
    <cellStyle name="20% - Accent5 4" xfId="108"/>
    <cellStyle name="20% - Accent5 4 2" xfId="428"/>
    <cellStyle name="20% - Accent5 4 2 2" xfId="734"/>
    <cellStyle name="20% - Accent5 4 2 2 2" xfId="1350"/>
    <cellStyle name="20% - Accent5 4 2 3" xfId="1044"/>
    <cellStyle name="20% - Accent5 4 3" xfId="250"/>
    <cellStyle name="20% - Accent5 4 3 2" xfId="1172"/>
    <cellStyle name="20% - Accent5 4 4" xfId="556"/>
    <cellStyle name="20% - Accent5 4 5" xfId="890"/>
    <cellStyle name="20% - Accent5 5" xfId="139"/>
    <cellStyle name="20% - Accent5 5 2" xfId="459"/>
    <cellStyle name="20% - Accent5 5 2 2" xfId="765"/>
    <cellStyle name="20% - Accent5 5 2 2 2" xfId="1381"/>
    <cellStyle name="20% - Accent5 5 2 3" xfId="1075"/>
    <cellStyle name="20% - Accent5 5 3" xfId="333"/>
    <cellStyle name="20% - Accent5 5 3 2" xfId="1255"/>
    <cellStyle name="20% - Accent5 5 4" xfId="639"/>
    <cellStyle name="20% - Accent5 5 5" xfId="921"/>
    <cellStyle name="20% - Accent5 6" xfId="154"/>
    <cellStyle name="20% - Accent5 6 2" xfId="474"/>
    <cellStyle name="20% - Accent5 6 2 2" xfId="1090"/>
    <cellStyle name="20% - Accent5 6 3" xfId="780"/>
    <cellStyle name="20% - Accent5 6 3 2" xfId="1396"/>
    <cellStyle name="20% - Accent5 6 4" xfId="936"/>
    <cellStyle name="20% - Accent5 7" xfId="185"/>
    <cellStyle name="20% - Accent5 7 2" xfId="365"/>
    <cellStyle name="20% - Accent5 7 2 2" xfId="1287"/>
    <cellStyle name="20% - Accent5 7 3" xfId="671"/>
    <cellStyle name="20% - Accent5 7 4" xfId="967"/>
    <cellStyle name="20% - Accent5 8" xfId="200"/>
    <cellStyle name="20% - Accent5 8 2" xfId="811"/>
    <cellStyle name="20% - Accent5 8 2 2" xfId="1427"/>
    <cellStyle name="20% - Accent5 8 3" xfId="982"/>
    <cellStyle name="20% - Accent5 9" xfId="506"/>
    <cellStyle name="20% - Accent5 9 2" xfId="1122"/>
    <cellStyle name="20% - Accent6" xfId="46" builtinId="50" customBuiltin="1"/>
    <cellStyle name="20% - Accent6 10" xfId="829"/>
    <cellStyle name="20% - Accent6 2" xfId="63"/>
    <cellStyle name="20% - Accent6 2 2" xfId="94"/>
    <cellStyle name="20% - Accent6 2 2 2" xfId="414"/>
    <cellStyle name="20% - Accent6 2 2 2 2" xfId="720"/>
    <cellStyle name="20% - Accent6 2 2 2 2 2" xfId="1336"/>
    <cellStyle name="20% - Accent6 2 2 2 3" xfId="1030"/>
    <cellStyle name="20% - Accent6 2 2 3" xfId="299"/>
    <cellStyle name="20% - Accent6 2 2 3 2" xfId="1221"/>
    <cellStyle name="20% - Accent6 2 2 4" xfId="605"/>
    <cellStyle name="20% - Accent6 2 2 5" xfId="876"/>
    <cellStyle name="20% - Accent6 2 3" xfId="126"/>
    <cellStyle name="20% - Accent6 2 3 2" xfId="446"/>
    <cellStyle name="20% - Accent6 2 3 2 2" xfId="752"/>
    <cellStyle name="20% - Accent6 2 3 2 2 2" xfId="1368"/>
    <cellStyle name="20% - Accent6 2 3 2 3" xfId="1062"/>
    <cellStyle name="20% - Accent6 2 3 3" xfId="319"/>
    <cellStyle name="20% - Accent6 2 3 3 2" xfId="1241"/>
    <cellStyle name="20% - Accent6 2 3 4" xfId="625"/>
    <cellStyle name="20% - Accent6 2 3 5" xfId="908"/>
    <cellStyle name="20% - Accent6 2 4" xfId="172"/>
    <cellStyle name="20% - Accent6 2 4 2" xfId="492"/>
    <cellStyle name="20% - Accent6 2 4 2 2" xfId="798"/>
    <cellStyle name="20% - Accent6 2 4 2 2 2" xfId="1414"/>
    <cellStyle name="20% - Accent6 2 4 2 3" xfId="1108"/>
    <cellStyle name="20% - Accent6 2 4 3" xfId="268"/>
    <cellStyle name="20% - Accent6 2 4 3 2" xfId="1190"/>
    <cellStyle name="20% - Accent6 2 4 4" xfId="574"/>
    <cellStyle name="20% - Accent6 2 4 5" xfId="954"/>
    <cellStyle name="20% - Accent6 2 5" xfId="351"/>
    <cellStyle name="20% - Accent6 2 5 2" xfId="657"/>
    <cellStyle name="20% - Accent6 2 5 2 2" xfId="1273"/>
    <cellStyle name="20% - Accent6 2 5 3" xfId="999"/>
    <cellStyle name="20% - Accent6 2 6" xfId="383"/>
    <cellStyle name="20% - Accent6 2 6 2" xfId="689"/>
    <cellStyle name="20% - Accent6 2 6 3" xfId="1305"/>
    <cellStyle name="20% - Accent6 2 7" xfId="235"/>
    <cellStyle name="20% - Accent6 2 7 2" xfId="1157"/>
    <cellStyle name="20% - Accent6 2 8" xfId="541"/>
    <cellStyle name="20% - Accent6 2 9" xfId="845"/>
    <cellStyle name="20% - Accent6 3" xfId="78"/>
    <cellStyle name="20% - Accent6 3 2" xfId="283"/>
    <cellStyle name="20% - Accent6 3 2 2" xfId="589"/>
    <cellStyle name="20% - Accent6 3 2 2 2" xfId="1205"/>
    <cellStyle name="20% - Accent6 3 2 3" xfId="1014"/>
    <cellStyle name="20% - Accent6 3 3" xfId="398"/>
    <cellStyle name="20% - Accent6 3 3 2" xfId="704"/>
    <cellStyle name="20% - Accent6 3 3 3" xfId="1320"/>
    <cellStyle name="20% - Accent6 3 4" xfId="219"/>
    <cellStyle name="20% - Accent6 3 4 2" xfId="1141"/>
    <cellStyle name="20% - Accent6 3 5" xfId="525"/>
    <cellStyle name="20% - Accent6 3 6" xfId="860"/>
    <cellStyle name="20% - Accent6 4" xfId="110"/>
    <cellStyle name="20% - Accent6 4 2" xfId="430"/>
    <cellStyle name="20% - Accent6 4 2 2" xfId="736"/>
    <cellStyle name="20% - Accent6 4 2 2 2" xfId="1352"/>
    <cellStyle name="20% - Accent6 4 2 3" xfId="1046"/>
    <cellStyle name="20% - Accent6 4 3" xfId="252"/>
    <cellStyle name="20% - Accent6 4 3 2" xfId="1174"/>
    <cellStyle name="20% - Accent6 4 4" xfId="558"/>
    <cellStyle name="20% - Accent6 4 5" xfId="892"/>
    <cellStyle name="20% - Accent6 5" xfId="141"/>
    <cellStyle name="20% - Accent6 5 2" xfId="461"/>
    <cellStyle name="20% - Accent6 5 2 2" xfId="767"/>
    <cellStyle name="20% - Accent6 5 2 2 2" xfId="1383"/>
    <cellStyle name="20% - Accent6 5 2 3" xfId="1077"/>
    <cellStyle name="20% - Accent6 5 3" xfId="335"/>
    <cellStyle name="20% - Accent6 5 3 2" xfId="1257"/>
    <cellStyle name="20% - Accent6 5 4" xfId="641"/>
    <cellStyle name="20% - Accent6 5 5" xfId="923"/>
    <cellStyle name="20% - Accent6 6" xfId="156"/>
    <cellStyle name="20% - Accent6 6 2" xfId="476"/>
    <cellStyle name="20% - Accent6 6 2 2" xfId="1092"/>
    <cellStyle name="20% - Accent6 6 3" xfId="782"/>
    <cellStyle name="20% - Accent6 6 3 2" xfId="1398"/>
    <cellStyle name="20% - Accent6 6 4" xfId="938"/>
    <cellStyle name="20% - Accent6 7" xfId="187"/>
    <cellStyle name="20% - Accent6 7 2" xfId="367"/>
    <cellStyle name="20% - Accent6 7 2 2" xfId="1289"/>
    <cellStyle name="20% - Accent6 7 3" xfId="673"/>
    <cellStyle name="20% - Accent6 7 4" xfId="969"/>
    <cellStyle name="20% - Accent6 8" xfId="202"/>
    <cellStyle name="20% - Accent6 8 2" xfId="813"/>
    <cellStyle name="20% - Accent6 8 2 2" xfId="1429"/>
    <cellStyle name="20% - Accent6 8 3" xfId="975"/>
    <cellStyle name="20% - Accent6 9" xfId="508"/>
    <cellStyle name="20% - Accent6 9 2" xfId="1124"/>
    <cellStyle name="40% - Accent1" xfId="27" builtinId="31" customBuiltin="1"/>
    <cellStyle name="40% - Accent1 10" xfId="819"/>
    <cellStyle name="40% - Accent1 2" xfId="54"/>
    <cellStyle name="40% - Accent1 2 2" xfId="85"/>
    <cellStyle name="40% - Accent1 2 2 2" xfId="405"/>
    <cellStyle name="40% - Accent1 2 2 2 2" xfId="711"/>
    <cellStyle name="40% - Accent1 2 2 2 2 2" xfId="1327"/>
    <cellStyle name="40% - Accent1 2 2 2 3" xfId="1021"/>
    <cellStyle name="40% - Accent1 2 2 3" xfId="290"/>
    <cellStyle name="40% - Accent1 2 2 3 2" xfId="1212"/>
    <cellStyle name="40% - Accent1 2 2 4" xfId="596"/>
    <cellStyle name="40% - Accent1 2 2 5" xfId="867"/>
    <cellStyle name="40% - Accent1 2 3" xfId="117"/>
    <cellStyle name="40% - Accent1 2 3 2" xfId="437"/>
    <cellStyle name="40% - Accent1 2 3 2 2" xfId="743"/>
    <cellStyle name="40% - Accent1 2 3 2 2 2" xfId="1359"/>
    <cellStyle name="40% - Accent1 2 3 2 3" xfId="1053"/>
    <cellStyle name="40% - Accent1 2 3 3" xfId="310"/>
    <cellStyle name="40% - Accent1 2 3 3 2" xfId="1232"/>
    <cellStyle name="40% - Accent1 2 3 4" xfId="616"/>
    <cellStyle name="40% - Accent1 2 3 5" xfId="899"/>
    <cellStyle name="40% - Accent1 2 4" xfId="163"/>
    <cellStyle name="40% - Accent1 2 4 2" xfId="483"/>
    <cellStyle name="40% - Accent1 2 4 2 2" xfId="789"/>
    <cellStyle name="40% - Accent1 2 4 2 2 2" xfId="1405"/>
    <cellStyle name="40% - Accent1 2 4 2 3" xfId="1099"/>
    <cellStyle name="40% - Accent1 2 4 3" xfId="259"/>
    <cellStyle name="40% - Accent1 2 4 3 2" xfId="1181"/>
    <cellStyle name="40% - Accent1 2 4 4" xfId="565"/>
    <cellStyle name="40% - Accent1 2 4 5" xfId="945"/>
    <cellStyle name="40% - Accent1 2 5" xfId="342"/>
    <cellStyle name="40% - Accent1 2 5 2" xfId="648"/>
    <cellStyle name="40% - Accent1 2 5 2 2" xfId="1264"/>
    <cellStyle name="40% - Accent1 2 5 3" xfId="990"/>
    <cellStyle name="40% - Accent1 2 6" xfId="374"/>
    <cellStyle name="40% - Accent1 2 6 2" xfId="680"/>
    <cellStyle name="40% - Accent1 2 6 3" xfId="1296"/>
    <cellStyle name="40% - Accent1 2 7" xfId="226"/>
    <cellStyle name="40% - Accent1 2 7 2" xfId="1148"/>
    <cellStyle name="40% - Accent1 2 8" xfId="532"/>
    <cellStyle name="40% - Accent1 2 9" xfId="836"/>
    <cellStyle name="40% - Accent1 3" xfId="69"/>
    <cellStyle name="40% - Accent1 3 2" xfId="274"/>
    <cellStyle name="40% - Accent1 3 2 2" xfId="580"/>
    <cellStyle name="40% - Accent1 3 2 2 2" xfId="1196"/>
    <cellStyle name="40% - Accent1 3 2 3" xfId="1005"/>
    <cellStyle name="40% - Accent1 3 3" xfId="389"/>
    <cellStyle name="40% - Accent1 3 3 2" xfId="695"/>
    <cellStyle name="40% - Accent1 3 3 3" xfId="1311"/>
    <cellStyle name="40% - Accent1 3 4" xfId="210"/>
    <cellStyle name="40% - Accent1 3 4 2" xfId="1132"/>
    <cellStyle name="40% - Accent1 3 5" xfId="516"/>
    <cellStyle name="40% - Accent1 3 6" xfId="851"/>
    <cellStyle name="40% - Accent1 4" xfId="101"/>
    <cellStyle name="40% - Accent1 4 2" xfId="421"/>
    <cellStyle name="40% - Accent1 4 2 2" xfId="727"/>
    <cellStyle name="40% - Accent1 4 2 2 2" xfId="1343"/>
    <cellStyle name="40% - Accent1 4 2 3" xfId="1037"/>
    <cellStyle name="40% - Accent1 4 3" xfId="243"/>
    <cellStyle name="40% - Accent1 4 3 2" xfId="1165"/>
    <cellStyle name="40% - Accent1 4 4" xfId="549"/>
    <cellStyle name="40% - Accent1 4 5" xfId="883"/>
    <cellStyle name="40% - Accent1 5" xfId="132"/>
    <cellStyle name="40% - Accent1 5 2" xfId="452"/>
    <cellStyle name="40% - Accent1 5 2 2" xfId="758"/>
    <cellStyle name="40% - Accent1 5 2 2 2" xfId="1374"/>
    <cellStyle name="40% - Accent1 5 2 3" xfId="1068"/>
    <cellStyle name="40% - Accent1 5 3" xfId="326"/>
    <cellStyle name="40% - Accent1 5 3 2" xfId="1248"/>
    <cellStyle name="40% - Accent1 5 4" xfId="632"/>
    <cellStyle name="40% - Accent1 5 5" xfId="914"/>
    <cellStyle name="40% - Accent1 6" xfId="147"/>
    <cellStyle name="40% - Accent1 6 2" xfId="467"/>
    <cellStyle name="40% - Accent1 6 2 2" xfId="1083"/>
    <cellStyle name="40% - Accent1 6 3" xfId="773"/>
    <cellStyle name="40% - Accent1 6 3 2" xfId="1389"/>
    <cellStyle name="40% - Accent1 6 4" xfId="929"/>
    <cellStyle name="40% - Accent1 7" xfId="178"/>
    <cellStyle name="40% - Accent1 7 2" xfId="358"/>
    <cellStyle name="40% - Accent1 7 2 2" xfId="1280"/>
    <cellStyle name="40% - Accent1 7 3" xfId="664"/>
    <cellStyle name="40% - Accent1 7 4" xfId="960"/>
    <cellStyle name="40% - Accent1 8" xfId="193"/>
    <cellStyle name="40% - Accent1 8 2" xfId="804"/>
    <cellStyle name="40% - Accent1 8 2 2" xfId="1420"/>
    <cellStyle name="40% - Accent1 8 3" xfId="974"/>
    <cellStyle name="40% - Accent1 9" xfId="499"/>
    <cellStyle name="40% - Accent1 9 2" xfId="1115"/>
    <cellStyle name="40% - Accent2" xfId="31" builtinId="35" customBuiltin="1"/>
    <cellStyle name="40% - Accent2 10" xfId="821"/>
    <cellStyle name="40% - Accent2 2" xfId="56"/>
    <cellStyle name="40% - Accent2 2 2" xfId="87"/>
    <cellStyle name="40% - Accent2 2 2 2" xfId="407"/>
    <cellStyle name="40% - Accent2 2 2 2 2" xfId="713"/>
    <cellStyle name="40% - Accent2 2 2 2 2 2" xfId="1329"/>
    <cellStyle name="40% - Accent2 2 2 2 3" xfId="1023"/>
    <cellStyle name="40% - Accent2 2 2 3" xfId="292"/>
    <cellStyle name="40% - Accent2 2 2 3 2" xfId="1214"/>
    <cellStyle name="40% - Accent2 2 2 4" xfId="598"/>
    <cellStyle name="40% - Accent2 2 2 5" xfId="869"/>
    <cellStyle name="40% - Accent2 2 3" xfId="119"/>
    <cellStyle name="40% - Accent2 2 3 2" xfId="439"/>
    <cellStyle name="40% - Accent2 2 3 2 2" xfId="745"/>
    <cellStyle name="40% - Accent2 2 3 2 2 2" xfId="1361"/>
    <cellStyle name="40% - Accent2 2 3 2 3" xfId="1055"/>
    <cellStyle name="40% - Accent2 2 3 3" xfId="312"/>
    <cellStyle name="40% - Accent2 2 3 3 2" xfId="1234"/>
    <cellStyle name="40% - Accent2 2 3 4" xfId="618"/>
    <cellStyle name="40% - Accent2 2 3 5" xfId="901"/>
    <cellStyle name="40% - Accent2 2 4" xfId="165"/>
    <cellStyle name="40% - Accent2 2 4 2" xfId="485"/>
    <cellStyle name="40% - Accent2 2 4 2 2" xfId="791"/>
    <cellStyle name="40% - Accent2 2 4 2 2 2" xfId="1407"/>
    <cellStyle name="40% - Accent2 2 4 2 3" xfId="1101"/>
    <cellStyle name="40% - Accent2 2 4 3" xfId="261"/>
    <cellStyle name="40% - Accent2 2 4 3 2" xfId="1183"/>
    <cellStyle name="40% - Accent2 2 4 4" xfId="567"/>
    <cellStyle name="40% - Accent2 2 4 5" xfId="947"/>
    <cellStyle name="40% - Accent2 2 5" xfId="344"/>
    <cellStyle name="40% - Accent2 2 5 2" xfId="650"/>
    <cellStyle name="40% - Accent2 2 5 2 2" xfId="1266"/>
    <cellStyle name="40% - Accent2 2 5 3" xfId="992"/>
    <cellStyle name="40% - Accent2 2 6" xfId="376"/>
    <cellStyle name="40% - Accent2 2 6 2" xfId="682"/>
    <cellStyle name="40% - Accent2 2 6 3" xfId="1298"/>
    <cellStyle name="40% - Accent2 2 7" xfId="228"/>
    <cellStyle name="40% - Accent2 2 7 2" xfId="1150"/>
    <cellStyle name="40% - Accent2 2 8" xfId="534"/>
    <cellStyle name="40% - Accent2 2 9" xfId="838"/>
    <cellStyle name="40% - Accent2 3" xfId="71"/>
    <cellStyle name="40% - Accent2 3 2" xfId="276"/>
    <cellStyle name="40% - Accent2 3 2 2" xfId="582"/>
    <cellStyle name="40% - Accent2 3 2 2 2" xfId="1198"/>
    <cellStyle name="40% - Accent2 3 2 3" xfId="1007"/>
    <cellStyle name="40% - Accent2 3 3" xfId="391"/>
    <cellStyle name="40% - Accent2 3 3 2" xfId="697"/>
    <cellStyle name="40% - Accent2 3 3 3" xfId="1313"/>
    <cellStyle name="40% - Accent2 3 4" xfId="212"/>
    <cellStyle name="40% - Accent2 3 4 2" xfId="1134"/>
    <cellStyle name="40% - Accent2 3 5" xfId="518"/>
    <cellStyle name="40% - Accent2 3 6" xfId="853"/>
    <cellStyle name="40% - Accent2 4" xfId="103"/>
    <cellStyle name="40% - Accent2 4 2" xfId="423"/>
    <cellStyle name="40% - Accent2 4 2 2" xfId="729"/>
    <cellStyle name="40% - Accent2 4 2 2 2" xfId="1345"/>
    <cellStyle name="40% - Accent2 4 2 3" xfId="1039"/>
    <cellStyle name="40% - Accent2 4 3" xfId="245"/>
    <cellStyle name="40% - Accent2 4 3 2" xfId="1167"/>
    <cellStyle name="40% - Accent2 4 4" xfId="551"/>
    <cellStyle name="40% - Accent2 4 5" xfId="885"/>
    <cellStyle name="40% - Accent2 5" xfId="134"/>
    <cellStyle name="40% - Accent2 5 2" xfId="454"/>
    <cellStyle name="40% - Accent2 5 2 2" xfId="760"/>
    <cellStyle name="40% - Accent2 5 2 2 2" xfId="1376"/>
    <cellStyle name="40% - Accent2 5 2 3" xfId="1070"/>
    <cellStyle name="40% - Accent2 5 3" xfId="328"/>
    <cellStyle name="40% - Accent2 5 3 2" xfId="1250"/>
    <cellStyle name="40% - Accent2 5 4" xfId="634"/>
    <cellStyle name="40% - Accent2 5 5" xfId="916"/>
    <cellStyle name="40% - Accent2 6" xfId="149"/>
    <cellStyle name="40% - Accent2 6 2" xfId="469"/>
    <cellStyle name="40% - Accent2 6 2 2" xfId="1085"/>
    <cellStyle name="40% - Accent2 6 3" xfId="775"/>
    <cellStyle name="40% - Accent2 6 3 2" xfId="1391"/>
    <cellStyle name="40% - Accent2 6 4" xfId="931"/>
    <cellStyle name="40% - Accent2 7" xfId="180"/>
    <cellStyle name="40% - Accent2 7 2" xfId="360"/>
    <cellStyle name="40% - Accent2 7 2 2" xfId="1282"/>
    <cellStyle name="40% - Accent2 7 3" xfId="666"/>
    <cellStyle name="40% - Accent2 7 4" xfId="962"/>
    <cellStyle name="40% - Accent2 8" xfId="195"/>
    <cellStyle name="40% - Accent2 8 2" xfId="806"/>
    <cellStyle name="40% - Accent2 8 2 2" xfId="1422"/>
    <cellStyle name="40% - Accent2 8 3" xfId="977"/>
    <cellStyle name="40% - Accent2 9" xfId="501"/>
    <cellStyle name="40% - Accent2 9 2" xfId="1117"/>
    <cellStyle name="40% - Accent3" xfId="35" builtinId="39" customBuiltin="1"/>
    <cellStyle name="40% - Accent3 10" xfId="824"/>
    <cellStyle name="40% - Accent3 2" xfId="58"/>
    <cellStyle name="40% - Accent3 2 2" xfId="89"/>
    <cellStyle name="40% - Accent3 2 2 2" xfId="409"/>
    <cellStyle name="40% - Accent3 2 2 2 2" xfId="715"/>
    <cellStyle name="40% - Accent3 2 2 2 2 2" xfId="1331"/>
    <cellStyle name="40% - Accent3 2 2 2 3" xfId="1025"/>
    <cellStyle name="40% - Accent3 2 2 3" xfId="294"/>
    <cellStyle name="40% - Accent3 2 2 3 2" xfId="1216"/>
    <cellStyle name="40% - Accent3 2 2 4" xfId="600"/>
    <cellStyle name="40% - Accent3 2 2 5" xfId="871"/>
    <cellStyle name="40% - Accent3 2 3" xfId="121"/>
    <cellStyle name="40% - Accent3 2 3 2" xfId="441"/>
    <cellStyle name="40% - Accent3 2 3 2 2" xfId="747"/>
    <cellStyle name="40% - Accent3 2 3 2 2 2" xfId="1363"/>
    <cellStyle name="40% - Accent3 2 3 2 3" xfId="1057"/>
    <cellStyle name="40% - Accent3 2 3 3" xfId="314"/>
    <cellStyle name="40% - Accent3 2 3 3 2" xfId="1236"/>
    <cellStyle name="40% - Accent3 2 3 4" xfId="620"/>
    <cellStyle name="40% - Accent3 2 3 5" xfId="903"/>
    <cellStyle name="40% - Accent3 2 4" xfId="167"/>
    <cellStyle name="40% - Accent3 2 4 2" xfId="487"/>
    <cellStyle name="40% - Accent3 2 4 2 2" xfId="793"/>
    <cellStyle name="40% - Accent3 2 4 2 2 2" xfId="1409"/>
    <cellStyle name="40% - Accent3 2 4 2 3" xfId="1103"/>
    <cellStyle name="40% - Accent3 2 4 3" xfId="263"/>
    <cellStyle name="40% - Accent3 2 4 3 2" xfId="1185"/>
    <cellStyle name="40% - Accent3 2 4 4" xfId="569"/>
    <cellStyle name="40% - Accent3 2 4 5" xfId="949"/>
    <cellStyle name="40% - Accent3 2 5" xfId="346"/>
    <cellStyle name="40% - Accent3 2 5 2" xfId="652"/>
    <cellStyle name="40% - Accent3 2 5 2 2" xfId="1268"/>
    <cellStyle name="40% - Accent3 2 5 3" xfId="994"/>
    <cellStyle name="40% - Accent3 2 6" xfId="378"/>
    <cellStyle name="40% - Accent3 2 6 2" xfId="684"/>
    <cellStyle name="40% - Accent3 2 6 3" xfId="1300"/>
    <cellStyle name="40% - Accent3 2 7" xfId="230"/>
    <cellStyle name="40% - Accent3 2 7 2" xfId="1152"/>
    <cellStyle name="40% - Accent3 2 8" xfId="536"/>
    <cellStyle name="40% - Accent3 2 9" xfId="840"/>
    <cellStyle name="40% - Accent3 3" xfId="73"/>
    <cellStyle name="40% - Accent3 3 2" xfId="278"/>
    <cellStyle name="40% - Accent3 3 2 2" xfId="584"/>
    <cellStyle name="40% - Accent3 3 2 2 2" xfId="1200"/>
    <cellStyle name="40% - Accent3 3 2 3" xfId="1009"/>
    <cellStyle name="40% - Accent3 3 3" xfId="393"/>
    <cellStyle name="40% - Accent3 3 3 2" xfId="699"/>
    <cellStyle name="40% - Accent3 3 3 3" xfId="1315"/>
    <cellStyle name="40% - Accent3 3 4" xfId="214"/>
    <cellStyle name="40% - Accent3 3 4 2" xfId="1136"/>
    <cellStyle name="40% - Accent3 3 5" xfId="520"/>
    <cellStyle name="40% - Accent3 3 6" xfId="855"/>
    <cellStyle name="40% - Accent3 4" xfId="105"/>
    <cellStyle name="40% - Accent3 4 2" xfId="425"/>
    <cellStyle name="40% - Accent3 4 2 2" xfId="731"/>
    <cellStyle name="40% - Accent3 4 2 2 2" xfId="1347"/>
    <cellStyle name="40% - Accent3 4 2 3" xfId="1041"/>
    <cellStyle name="40% - Accent3 4 3" xfId="247"/>
    <cellStyle name="40% - Accent3 4 3 2" xfId="1169"/>
    <cellStyle name="40% - Accent3 4 4" xfId="553"/>
    <cellStyle name="40% - Accent3 4 5" xfId="887"/>
    <cellStyle name="40% - Accent3 5" xfId="136"/>
    <cellStyle name="40% - Accent3 5 2" xfId="456"/>
    <cellStyle name="40% - Accent3 5 2 2" xfId="762"/>
    <cellStyle name="40% - Accent3 5 2 2 2" xfId="1378"/>
    <cellStyle name="40% - Accent3 5 2 3" xfId="1072"/>
    <cellStyle name="40% - Accent3 5 3" xfId="330"/>
    <cellStyle name="40% - Accent3 5 3 2" xfId="1252"/>
    <cellStyle name="40% - Accent3 5 4" xfId="636"/>
    <cellStyle name="40% - Accent3 5 5" xfId="918"/>
    <cellStyle name="40% - Accent3 6" xfId="151"/>
    <cellStyle name="40% - Accent3 6 2" xfId="471"/>
    <cellStyle name="40% - Accent3 6 2 2" xfId="1087"/>
    <cellStyle name="40% - Accent3 6 3" xfId="777"/>
    <cellStyle name="40% - Accent3 6 3 2" xfId="1393"/>
    <cellStyle name="40% - Accent3 6 4" xfId="933"/>
    <cellStyle name="40% - Accent3 7" xfId="182"/>
    <cellStyle name="40% - Accent3 7 2" xfId="362"/>
    <cellStyle name="40% - Accent3 7 2 2" xfId="1284"/>
    <cellStyle name="40% - Accent3 7 3" xfId="668"/>
    <cellStyle name="40% - Accent3 7 4" xfId="964"/>
    <cellStyle name="40% - Accent3 8" xfId="197"/>
    <cellStyle name="40% - Accent3 8 2" xfId="808"/>
    <cellStyle name="40% - Accent3 8 2 2" xfId="1424"/>
    <cellStyle name="40% - Accent3 8 3" xfId="822"/>
    <cellStyle name="40% - Accent3 9" xfId="503"/>
    <cellStyle name="40% - Accent3 9 2" xfId="1119"/>
    <cellStyle name="40% - Accent4" xfId="39" builtinId="43" customBuiltin="1"/>
    <cellStyle name="40% - Accent4 10" xfId="826"/>
    <cellStyle name="40% - Accent4 2" xfId="60"/>
    <cellStyle name="40% - Accent4 2 2" xfId="91"/>
    <cellStyle name="40% - Accent4 2 2 2" xfId="411"/>
    <cellStyle name="40% - Accent4 2 2 2 2" xfId="717"/>
    <cellStyle name="40% - Accent4 2 2 2 2 2" xfId="1333"/>
    <cellStyle name="40% - Accent4 2 2 2 3" xfId="1027"/>
    <cellStyle name="40% - Accent4 2 2 3" xfId="296"/>
    <cellStyle name="40% - Accent4 2 2 3 2" xfId="1218"/>
    <cellStyle name="40% - Accent4 2 2 4" xfId="602"/>
    <cellStyle name="40% - Accent4 2 2 5" xfId="873"/>
    <cellStyle name="40% - Accent4 2 3" xfId="123"/>
    <cellStyle name="40% - Accent4 2 3 2" xfId="443"/>
    <cellStyle name="40% - Accent4 2 3 2 2" xfId="749"/>
    <cellStyle name="40% - Accent4 2 3 2 2 2" xfId="1365"/>
    <cellStyle name="40% - Accent4 2 3 2 3" xfId="1059"/>
    <cellStyle name="40% - Accent4 2 3 3" xfId="316"/>
    <cellStyle name="40% - Accent4 2 3 3 2" xfId="1238"/>
    <cellStyle name="40% - Accent4 2 3 4" xfId="622"/>
    <cellStyle name="40% - Accent4 2 3 5" xfId="905"/>
    <cellStyle name="40% - Accent4 2 4" xfId="169"/>
    <cellStyle name="40% - Accent4 2 4 2" xfId="489"/>
    <cellStyle name="40% - Accent4 2 4 2 2" xfId="795"/>
    <cellStyle name="40% - Accent4 2 4 2 2 2" xfId="1411"/>
    <cellStyle name="40% - Accent4 2 4 2 3" xfId="1105"/>
    <cellStyle name="40% - Accent4 2 4 3" xfId="265"/>
    <cellStyle name="40% - Accent4 2 4 3 2" xfId="1187"/>
    <cellStyle name="40% - Accent4 2 4 4" xfId="571"/>
    <cellStyle name="40% - Accent4 2 4 5" xfId="951"/>
    <cellStyle name="40% - Accent4 2 5" xfId="348"/>
    <cellStyle name="40% - Accent4 2 5 2" xfId="654"/>
    <cellStyle name="40% - Accent4 2 5 2 2" xfId="1270"/>
    <cellStyle name="40% - Accent4 2 5 3" xfId="996"/>
    <cellStyle name="40% - Accent4 2 6" xfId="380"/>
    <cellStyle name="40% - Accent4 2 6 2" xfId="686"/>
    <cellStyle name="40% - Accent4 2 6 3" xfId="1302"/>
    <cellStyle name="40% - Accent4 2 7" xfId="232"/>
    <cellStyle name="40% - Accent4 2 7 2" xfId="1154"/>
    <cellStyle name="40% - Accent4 2 8" xfId="538"/>
    <cellStyle name="40% - Accent4 2 9" xfId="842"/>
    <cellStyle name="40% - Accent4 3" xfId="75"/>
    <cellStyle name="40% - Accent4 3 2" xfId="280"/>
    <cellStyle name="40% - Accent4 3 2 2" xfId="586"/>
    <cellStyle name="40% - Accent4 3 2 2 2" xfId="1202"/>
    <cellStyle name="40% - Accent4 3 2 3" xfId="1011"/>
    <cellStyle name="40% - Accent4 3 3" xfId="395"/>
    <cellStyle name="40% - Accent4 3 3 2" xfId="701"/>
    <cellStyle name="40% - Accent4 3 3 3" xfId="1317"/>
    <cellStyle name="40% - Accent4 3 4" xfId="216"/>
    <cellStyle name="40% - Accent4 3 4 2" xfId="1138"/>
    <cellStyle name="40% - Accent4 3 5" xfId="522"/>
    <cellStyle name="40% - Accent4 3 6" xfId="857"/>
    <cellStyle name="40% - Accent4 4" xfId="107"/>
    <cellStyle name="40% - Accent4 4 2" xfId="427"/>
    <cellStyle name="40% - Accent4 4 2 2" xfId="733"/>
    <cellStyle name="40% - Accent4 4 2 2 2" xfId="1349"/>
    <cellStyle name="40% - Accent4 4 2 3" xfId="1043"/>
    <cellStyle name="40% - Accent4 4 3" xfId="249"/>
    <cellStyle name="40% - Accent4 4 3 2" xfId="1171"/>
    <cellStyle name="40% - Accent4 4 4" xfId="555"/>
    <cellStyle name="40% - Accent4 4 5" xfId="889"/>
    <cellStyle name="40% - Accent4 5" xfId="138"/>
    <cellStyle name="40% - Accent4 5 2" xfId="458"/>
    <cellStyle name="40% - Accent4 5 2 2" xfId="764"/>
    <cellStyle name="40% - Accent4 5 2 2 2" xfId="1380"/>
    <cellStyle name="40% - Accent4 5 2 3" xfId="1074"/>
    <cellStyle name="40% - Accent4 5 3" xfId="332"/>
    <cellStyle name="40% - Accent4 5 3 2" xfId="1254"/>
    <cellStyle name="40% - Accent4 5 4" xfId="638"/>
    <cellStyle name="40% - Accent4 5 5" xfId="920"/>
    <cellStyle name="40% - Accent4 6" xfId="153"/>
    <cellStyle name="40% - Accent4 6 2" xfId="473"/>
    <cellStyle name="40% - Accent4 6 2 2" xfId="1089"/>
    <cellStyle name="40% - Accent4 6 3" xfId="779"/>
    <cellStyle name="40% - Accent4 6 3 2" xfId="1395"/>
    <cellStyle name="40% - Accent4 6 4" xfId="935"/>
    <cellStyle name="40% - Accent4 7" xfId="184"/>
    <cellStyle name="40% - Accent4 7 2" xfId="364"/>
    <cellStyle name="40% - Accent4 7 2 2" xfId="1286"/>
    <cellStyle name="40% - Accent4 7 3" xfId="670"/>
    <cellStyle name="40% - Accent4 7 4" xfId="966"/>
    <cellStyle name="40% - Accent4 8" xfId="199"/>
    <cellStyle name="40% - Accent4 8 2" xfId="810"/>
    <cellStyle name="40% - Accent4 8 2 2" xfId="1426"/>
    <cellStyle name="40% - Accent4 8 3" xfId="978"/>
    <cellStyle name="40% - Accent4 9" xfId="505"/>
    <cellStyle name="40% - Accent4 9 2" xfId="1121"/>
    <cellStyle name="40% - Accent5" xfId="43" builtinId="47" customBuiltin="1"/>
    <cellStyle name="40% - Accent5 10" xfId="828"/>
    <cellStyle name="40% - Accent5 2" xfId="62"/>
    <cellStyle name="40% - Accent5 2 2" xfId="93"/>
    <cellStyle name="40% - Accent5 2 2 2" xfId="413"/>
    <cellStyle name="40% - Accent5 2 2 2 2" xfId="719"/>
    <cellStyle name="40% - Accent5 2 2 2 2 2" xfId="1335"/>
    <cellStyle name="40% - Accent5 2 2 2 3" xfId="1029"/>
    <cellStyle name="40% - Accent5 2 2 3" xfId="298"/>
    <cellStyle name="40% - Accent5 2 2 3 2" xfId="1220"/>
    <cellStyle name="40% - Accent5 2 2 4" xfId="604"/>
    <cellStyle name="40% - Accent5 2 2 5" xfId="875"/>
    <cellStyle name="40% - Accent5 2 3" xfId="125"/>
    <cellStyle name="40% - Accent5 2 3 2" xfId="445"/>
    <cellStyle name="40% - Accent5 2 3 2 2" xfId="751"/>
    <cellStyle name="40% - Accent5 2 3 2 2 2" xfId="1367"/>
    <cellStyle name="40% - Accent5 2 3 2 3" xfId="1061"/>
    <cellStyle name="40% - Accent5 2 3 3" xfId="318"/>
    <cellStyle name="40% - Accent5 2 3 3 2" xfId="1240"/>
    <cellStyle name="40% - Accent5 2 3 4" xfId="624"/>
    <cellStyle name="40% - Accent5 2 3 5" xfId="907"/>
    <cellStyle name="40% - Accent5 2 4" xfId="171"/>
    <cellStyle name="40% - Accent5 2 4 2" xfId="491"/>
    <cellStyle name="40% - Accent5 2 4 2 2" xfId="797"/>
    <cellStyle name="40% - Accent5 2 4 2 2 2" xfId="1413"/>
    <cellStyle name="40% - Accent5 2 4 2 3" xfId="1107"/>
    <cellStyle name="40% - Accent5 2 4 3" xfId="267"/>
    <cellStyle name="40% - Accent5 2 4 3 2" xfId="1189"/>
    <cellStyle name="40% - Accent5 2 4 4" xfId="573"/>
    <cellStyle name="40% - Accent5 2 4 5" xfId="953"/>
    <cellStyle name="40% - Accent5 2 5" xfId="350"/>
    <cellStyle name="40% - Accent5 2 5 2" xfId="656"/>
    <cellStyle name="40% - Accent5 2 5 2 2" xfId="1272"/>
    <cellStyle name="40% - Accent5 2 5 3" xfId="998"/>
    <cellStyle name="40% - Accent5 2 6" xfId="382"/>
    <cellStyle name="40% - Accent5 2 6 2" xfId="688"/>
    <cellStyle name="40% - Accent5 2 6 3" xfId="1304"/>
    <cellStyle name="40% - Accent5 2 7" xfId="234"/>
    <cellStyle name="40% - Accent5 2 7 2" xfId="1156"/>
    <cellStyle name="40% - Accent5 2 8" xfId="540"/>
    <cellStyle name="40% - Accent5 2 9" xfId="844"/>
    <cellStyle name="40% - Accent5 3" xfId="77"/>
    <cellStyle name="40% - Accent5 3 2" xfId="282"/>
    <cellStyle name="40% - Accent5 3 2 2" xfId="588"/>
    <cellStyle name="40% - Accent5 3 2 2 2" xfId="1204"/>
    <cellStyle name="40% - Accent5 3 2 3" xfId="1013"/>
    <cellStyle name="40% - Accent5 3 3" xfId="397"/>
    <cellStyle name="40% - Accent5 3 3 2" xfId="703"/>
    <cellStyle name="40% - Accent5 3 3 3" xfId="1319"/>
    <cellStyle name="40% - Accent5 3 4" xfId="218"/>
    <cellStyle name="40% - Accent5 3 4 2" xfId="1140"/>
    <cellStyle name="40% - Accent5 3 5" xfId="524"/>
    <cellStyle name="40% - Accent5 3 6" xfId="859"/>
    <cellStyle name="40% - Accent5 4" xfId="109"/>
    <cellStyle name="40% - Accent5 4 2" xfId="429"/>
    <cellStyle name="40% - Accent5 4 2 2" xfId="735"/>
    <cellStyle name="40% - Accent5 4 2 2 2" xfId="1351"/>
    <cellStyle name="40% - Accent5 4 2 3" xfId="1045"/>
    <cellStyle name="40% - Accent5 4 3" xfId="251"/>
    <cellStyle name="40% - Accent5 4 3 2" xfId="1173"/>
    <cellStyle name="40% - Accent5 4 4" xfId="557"/>
    <cellStyle name="40% - Accent5 4 5" xfId="891"/>
    <cellStyle name="40% - Accent5 5" xfId="140"/>
    <cellStyle name="40% - Accent5 5 2" xfId="460"/>
    <cellStyle name="40% - Accent5 5 2 2" xfId="766"/>
    <cellStyle name="40% - Accent5 5 2 2 2" xfId="1382"/>
    <cellStyle name="40% - Accent5 5 2 3" xfId="1076"/>
    <cellStyle name="40% - Accent5 5 3" xfId="334"/>
    <cellStyle name="40% - Accent5 5 3 2" xfId="1256"/>
    <cellStyle name="40% - Accent5 5 4" xfId="640"/>
    <cellStyle name="40% - Accent5 5 5" xfId="922"/>
    <cellStyle name="40% - Accent5 6" xfId="155"/>
    <cellStyle name="40% - Accent5 6 2" xfId="475"/>
    <cellStyle name="40% - Accent5 6 2 2" xfId="1091"/>
    <cellStyle name="40% - Accent5 6 3" xfId="781"/>
    <cellStyle name="40% - Accent5 6 3 2" xfId="1397"/>
    <cellStyle name="40% - Accent5 6 4" xfId="937"/>
    <cellStyle name="40% - Accent5 7" xfId="186"/>
    <cellStyle name="40% - Accent5 7 2" xfId="366"/>
    <cellStyle name="40% - Accent5 7 2 2" xfId="1288"/>
    <cellStyle name="40% - Accent5 7 3" xfId="672"/>
    <cellStyle name="40% - Accent5 7 4" xfId="968"/>
    <cellStyle name="40% - Accent5 8" xfId="201"/>
    <cellStyle name="40% - Accent5 8 2" xfId="812"/>
    <cellStyle name="40% - Accent5 8 2 2" xfId="1428"/>
    <cellStyle name="40% - Accent5 8 3" xfId="971"/>
    <cellStyle name="40% - Accent5 9" xfId="507"/>
    <cellStyle name="40% - Accent5 9 2" xfId="1123"/>
    <cellStyle name="40% - Accent6" xfId="47" builtinId="51" customBuiltin="1"/>
    <cellStyle name="40% - Accent6 10" xfId="830"/>
    <cellStyle name="40% - Accent6 2" xfId="64"/>
    <cellStyle name="40% - Accent6 2 2" xfId="95"/>
    <cellStyle name="40% - Accent6 2 2 2" xfId="415"/>
    <cellStyle name="40% - Accent6 2 2 2 2" xfId="721"/>
    <cellStyle name="40% - Accent6 2 2 2 2 2" xfId="1337"/>
    <cellStyle name="40% - Accent6 2 2 2 3" xfId="1031"/>
    <cellStyle name="40% - Accent6 2 2 3" xfId="300"/>
    <cellStyle name="40% - Accent6 2 2 3 2" xfId="1222"/>
    <cellStyle name="40% - Accent6 2 2 4" xfId="606"/>
    <cellStyle name="40% - Accent6 2 2 5" xfId="877"/>
    <cellStyle name="40% - Accent6 2 3" xfId="127"/>
    <cellStyle name="40% - Accent6 2 3 2" xfId="447"/>
    <cellStyle name="40% - Accent6 2 3 2 2" xfId="753"/>
    <cellStyle name="40% - Accent6 2 3 2 2 2" xfId="1369"/>
    <cellStyle name="40% - Accent6 2 3 2 3" xfId="1063"/>
    <cellStyle name="40% - Accent6 2 3 3" xfId="320"/>
    <cellStyle name="40% - Accent6 2 3 3 2" xfId="1242"/>
    <cellStyle name="40% - Accent6 2 3 4" xfId="626"/>
    <cellStyle name="40% - Accent6 2 3 5" xfId="909"/>
    <cellStyle name="40% - Accent6 2 4" xfId="173"/>
    <cellStyle name="40% - Accent6 2 4 2" xfId="493"/>
    <cellStyle name="40% - Accent6 2 4 2 2" xfId="799"/>
    <cellStyle name="40% - Accent6 2 4 2 2 2" xfId="1415"/>
    <cellStyle name="40% - Accent6 2 4 2 3" xfId="1109"/>
    <cellStyle name="40% - Accent6 2 4 3" xfId="269"/>
    <cellStyle name="40% - Accent6 2 4 3 2" xfId="1191"/>
    <cellStyle name="40% - Accent6 2 4 4" xfId="575"/>
    <cellStyle name="40% - Accent6 2 4 5" xfId="955"/>
    <cellStyle name="40% - Accent6 2 5" xfId="352"/>
    <cellStyle name="40% - Accent6 2 5 2" xfId="658"/>
    <cellStyle name="40% - Accent6 2 5 2 2" xfId="1274"/>
    <cellStyle name="40% - Accent6 2 5 3" xfId="1000"/>
    <cellStyle name="40% - Accent6 2 6" xfId="384"/>
    <cellStyle name="40% - Accent6 2 6 2" xfId="690"/>
    <cellStyle name="40% - Accent6 2 6 3" xfId="1306"/>
    <cellStyle name="40% - Accent6 2 7" xfId="236"/>
    <cellStyle name="40% - Accent6 2 7 2" xfId="1158"/>
    <cellStyle name="40% - Accent6 2 8" xfId="542"/>
    <cellStyle name="40% - Accent6 2 9" xfId="846"/>
    <cellStyle name="40% - Accent6 3" xfId="79"/>
    <cellStyle name="40% - Accent6 3 2" xfId="284"/>
    <cellStyle name="40% - Accent6 3 2 2" xfId="590"/>
    <cellStyle name="40% - Accent6 3 2 2 2" xfId="1206"/>
    <cellStyle name="40% - Accent6 3 2 3" xfId="1015"/>
    <cellStyle name="40% - Accent6 3 3" xfId="399"/>
    <cellStyle name="40% - Accent6 3 3 2" xfId="705"/>
    <cellStyle name="40% - Accent6 3 3 3" xfId="1321"/>
    <cellStyle name="40% - Accent6 3 4" xfId="220"/>
    <cellStyle name="40% - Accent6 3 4 2" xfId="1142"/>
    <cellStyle name="40% - Accent6 3 5" xfId="526"/>
    <cellStyle name="40% - Accent6 3 6" xfId="861"/>
    <cellStyle name="40% - Accent6 4" xfId="111"/>
    <cellStyle name="40% - Accent6 4 2" xfId="431"/>
    <cellStyle name="40% - Accent6 4 2 2" xfId="737"/>
    <cellStyle name="40% - Accent6 4 2 2 2" xfId="1353"/>
    <cellStyle name="40% - Accent6 4 2 3" xfId="1047"/>
    <cellStyle name="40% - Accent6 4 3" xfId="253"/>
    <cellStyle name="40% - Accent6 4 3 2" xfId="1175"/>
    <cellStyle name="40% - Accent6 4 4" xfId="559"/>
    <cellStyle name="40% - Accent6 4 5" xfId="893"/>
    <cellStyle name="40% - Accent6 5" xfId="142"/>
    <cellStyle name="40% - Accent6 5 2" xfId="462"/>
    <cellStyle name="40% - Accent6 5 2 2" xfId="768"/>
    <cellStyle name="40% - Accent6 5 2 2 2" xfId="1384"/>
    <cellStyle name="40% - Accent6 5 2 3" xfId="1078"/>
    <cellStyle name="40% - Accent6 5 3" xfId="336"/>
    <cellStyle name="40% - Accent6 5 3 2" xfId="1258"/>
    <cellStyle name="40% - Accent6 5 4" xfId="642"/>
    <cellStyle name="40% - Accent6 5 5" xfId="924"/>
    <cellStyle name="40% - Accent6 6" xfId="157"/>
    <cellStyle name="40% - Accent6 6 2" xfId="477"/>
    <cellStyle name="40% - Accent6 6 2 2" xfId="1093"/>
    <cellStyle name="40% - Accent6 6 3" xfId="783"/>
    <cellStyle name="40% - Accent6 6 3 2" xfId="1399"/>
    <cellStyle name="40% - Accent6 6 4" xfId="939"/>
    <cellStyle name="40% - Accent6 7" xfId="188"/>
    <cellStyle name="40% - Accent6 7 2" xfId="368"/>
    <cellStyle name="40% - Accent6 7 2 2" xfId="1290"/>
    <cellStyle name="40% - Accent6 7 3" xfId="674"/>
    <cellStyle name="40% - Accent6 7 4" xfId="970"/>
    <cellStyle name="40% - Accent6 8" xfId="203"/>
    <cellStyle name="40% - Accent6 8 2" xfId="814"/>
    <cellStyle name="40% - Accent6 8 2 2" xfId="1430"/>
    <cellStyle name="40% - Accent6 8 3" xfId="984"/>
    <cellStyle name="40% - Accent6 9" xfId="509"/>
    <cellStyle name="40% - Accent6 9 2" xfId="1125"/>
    <cellStyle name="60% - Accent1" xfId="28" builtinId="32" customBuiltin="1"/>
    <cellStyle name="60% - Accent2" xfId="32" builtinId="36" customBuiltin="1"/>
    <cellStyle name="60% - Accent3" xfId="36" builtinId="40" customBuiltin="1"/>
    <cellStyle name="60% - Accent4" xfId="40" builtinId="44" customBuiltin="1"/>
    <cellStyle name="60% - Accent5" xfId="44" builtinId="48" customBuiltin="1"/>
    <cellStyle name="60% - Accent6" xfId="48" builtinId="52" customBuiltin="1"/>
    <cellStyle name="Accent1" xfId="25" builtinId="29" customBuiltin="1"/>
    <cellStyle name="Accent2" xfId="29" builtinId="33" customBuiltin="1"/>
    <cellStyle name="Accent3" xfId="33" builtinId="37" customBuiltin="1"/>
    <cellStyle name="Accent4" xfId="37" builtinId="41" customBuiltin="1"/>
    <cellStyle name="Accent5" xfId="41" builtinId="45" customBuiltin="1"/>
    <cellStyle name="Accent6" xfId="45" builtinId="49" customBuiltin="1"/>
    <cellStyle name="Bad" xfId="15" builtinId="27" customBuiltin="1"/>
    <cellStyle name="Calculation" xfId="19" builtinId="22" customBuiltin="1"/>
    <cellStyle name="Check Cell" xfId="21" builtinId="23" customBuiltin="1"/>
    <cellStyle name="Explanatory Text" xfId="23" builtinId="53" customBuilti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Good" xfId="14" builtinId="26" customBuiltin="1"/>
    <cellStyle name="Heading 1" xfId="10" builtinId="16" customBuiltin="1"/>
    <cellStyle name="Heading 2" xfId="11" builtinId="17" customBuiltin="1"/>
    <cellStyle name="Heading 3" xfId="12" builtinId="18" customBuiltin="1"/>
    <cellStyle name="Heading 4" xfId="13" builtinId="19" customBuilti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Input" xfId="17" builtinId="20" customBuiltin="1"/>
    <cellStyle name="Linked Cell" xfId="20" builtinId="24" customBuiltin="1"/>
    <cellStyle name="Neutral" xfId="16" builtinId="28" customBuiltin="1"/>
    <cellStyle name="Normal" xfId="0" builtinId="0"/>
    <cellStyle name="Normal 2" xfId="1"/>
    <cellStyle name="Normal 2 2" xfId="7"/>
    <cellStyle name="Normal 2 3" xfId="4"/>
    <cellStyle name="Normal 3" xfId="2"/>
    <cellStyle name="Normal 3 10" xfId="815"/>
    <cellStyle name="Normal 3 2" xfId="8"/>
    <cellStyle name="Normal 3 2 10" xfId="817"/>
    <cellStyle name="Normal 3 2 2" xfId="96"/>
    <cellStyle name="Normal 3 2 2 2" xfId="128"/>
    <cellStyle name="Normal 3 2 2 2 2" xfId="448"/>
    <cellStyle name="Normal 3 2 2 2 2 2" xfId="754"/>
    <cellStyle name="Normal 3 2 2 2 2 2 2" xfId="1370"/>
    <cellStyle name="Normal 3 2 2 2 2 3" xfId="1064"/>
    <cellStyle name="Normal 3 2 2 2 3" xfId="321"/>
    <cellStyle name="Normal 3 2 2 2 3 2" xfId="1243"/>
    <cellStyle name="Normal 3 2 2 2 4" xfId="627"/>
    <cellStyle name="Normal 3 2 2 2 5" xfId="910"/>
    <cellStyle name="Normal 3 2 2 3" xfId="174"/>
    <cellStyle name="Normal 3 2 2 3 2" xfId="494"/>
    <cellStyle name="Normal 3 2 2 3 2 2" xfId="800"/>
    <cellStyle name="Normal 3 2 2 3 2 2 2" xfId="1416"/>
    <cellStyle name="Normal 3 2 2 3 2 3" xfId="1110"/>
    <cellStyle name="Normal 3 2 2 3 3" xfId="301"/>
    <cellStyle name="Normal 3 2 2 3 3 2" xfId="1223"/>
    <cellStyle name="Normal 3 2 2 3 4" xfId="607"/>
    <cellStyle name="Normal 3 2 2 3 5" xfId="956"/>
    <cellStyle name="Normal 3 2 2 4" xfId="353"/>
    <cellStyle name="Normal 3 2 2 4 2" xfId="659"/>
    <cellStyle name="Normal 3 2 2 4 2 2" xfId="1275"/>
    <cellStyle name="Normal 3 2 2 4 3" xfId="1032"/>
    <cellStyle name="Normal 3 2 2 5" xfId="416"/>
    <cellStyle name="Normal 3 2 2 5 2" xfId="722"/>
    <cellStyle name="Normal 3 2 2 5 3" xfId="1338"/>
    <cellStyle name="Normal 3 2 2 6" xfId="208"/>
    <cellStyle name="Normal 3 2 2 6 2" xfId="1130"/>
    <cellStyle name="Normal 3 2 2 7" xfId="514"/>
    <cellStyle name="Normal 3 2 2 8" xfId="878"/>
    <cellStyle name="Normal 3 2 3" xfId="67"/>
    <cellStyle name="Normal 3 2 3 2" xfId="387"/>
    <cellStyle name="Normal 3 2 3 2 2" xfId="693"/>
    <cellStyle name="Normal 3 2 3 2 2 2" xfId="1309"/>
    <cellStyle name="Normal 3 2 3 2 3" xfId="1003"/>
    <cellStyle name="Normal 3 2 3 3" xfId="272"/>
    <cellStyle name="Normal 3 2 3 3 2" xfId="1194"/>
    <cellStyle name="Normal 3 2 3 4" xfId="578"/>
    <cellStyle name="Normal 3 2 3 5" xfId="849"/>
    <cellStyle name="Normal 3 2 4" xfId="99"/>
    <cellStyle name="Normal 3 2 4 2" xfId="419"/>
    <cellStyle name="Normal 3 2 4 2 2" xfId="725"/>
    <cellStyle name="Normal 3 2 4 2 2 2" xfId="1341"/>
    <cellStyle name="Normal 3 2 4 2 3" xfId="1035"/>
    <cellStyle name="Normal 3 2 4 3" xfId="304"/>
    <cellStyle name="Normal 3 2 4 3 2" xfId="1226"/>
    <cellStyle name="Normal 3 2 4 4" xfId="610"/>
    <cellStyle name="Normal 3 2 4 5" xfId="881"/>
    <cellStyle name="Normal 3 2 5" xfId="145"/>
    <cellStyle name="Normal 3 2 5 2" xfId="465"/>
    <cellStyle name="Normal 3 2 5 2 2" xfId="771"/>
    <cellStyle name="Normal 3 2 5 2 2 2" xfId="1387"/>
    <cellStyle name="Normal 3 2 5 2 3" xfId="1081"/>
    <cellStyle name="Normal 3 2 5 3" xfId="238"/>
    <cellStyle name="Normal 3 2 5 3 2" xfId="1160"/>
    <cellStyle name="Normal 3 2 5 4" xfId="544"/>
    <cellStyle name="Normal 3 2 5 5" xfId="927"/>
    <cellStyle name="Normal 3 2 6" xfId="324"/>
    <cellStyle name="Normal 3 2 6 2" xfId="630"/>
    <cellStyle name="Normal 3 2 6 2 2" xfId="1246"/>
    <cellStyle name="Normal 3 2 6 3" xfId="979"/>
    <cellStyle name="Normal 3 2 7" xfId="356"/>
    <cellStyle name="Normal 3 2 7 2" xfId="662"/>
    <cellStyle name="Normal 3 2 7 3" xfId="1278"/>
    <cellStyle name="Normal 3 2 8" xfId="191"/>
    <cellStyle name="Normal 3 2 8 2" xfId="1113"/>
    <cellStyle name="Normal 3 2 9" xfId="497"/>
    <cellStyle name="Normal 3 3" xfId="65"/>
    <cellStyle name="Normal 3 3 2" xfId="270"/>
    <cellStyle name="Normal 3 3 2 2" xfId="576"/>
    <cellStyle name="Normal 3 3 2 2 2" xfId="1192"/>
    <cellStyle name="Normal 3 3 2 3" xfId="1001"/>
    <cellStyle name="Normal 3 3 3" xfId="385"/>
    <cellStyle name="Normal 3 3 3 2" xfId="691"/>
    <cellStyle name="Normal 3 3 3 3" xfId="1307"/>
    <cellStyle name="Normal 3 3 4" xfId="206"/>
    <cellStyle name="Normal 3 3 4 2" xfId="1128"/>
    <cellStyle name="Normal 3 3 5" xfId="512"/>
    <cellStyle name="Normal 3 3 6" xfId="847"/>
    <cellStyle name="Normal 3 4" xfId="97"/>
    <cellStyle name="Normal 3 4 2" xfId="417"/>
    <cellStyle name="Normal 3 4 2 2" xfId="723"/>
    <cellStyle name="Normal 3 4 2 2 2" xfId="1339"/>
    <cellStyle name="Normal 3 4 2 3" xfId="1033"/>
    <cellStyle name="Normal 3 4 3" xfId="302"/>
    <cellStyle name="Normal 3 4 3 2" xfId="1224"/>
    <cellStyle name="Normal 3 4 4" xfId="608"/>
    <cellStyle name="Normal 3 4 5" xfId="879"/>
    <cellStyle name="Normal 3 5" xfId="143"/>
    <cellStyle name="Normal 3 5 2" xfId="463"/>
    <cellStyle name="Normal 3 5 2 2" xfId="769"/>
    <cellStyle name="Normal 3 5 2 2 2" xfId="1385"/>
    <cellStyle name="Normal 3 5 2 3" xfId="1079"/>
    <cellStyle name="Normal 3 5 3" xfId="239"/>
    <cellStyle name="Normal 3 5 3 2" xfId="1161"/>
    <cellStyle name="Normal 3 5 4" xfId="545"/>
    <cellStyle name="Normal 3 5 5" xfId="925"/>
    <cellStyle name="Normal 3 6" xfId="322"/>
    <cellStyle name="Normal 3 6 2" xfId="628"/>
    <cellStyle name="Normal 3 6 2 2" xfId="1244"/>
    <cellStyle name="Normal 3 6 3" xfId="973"/>
    <cellStyle name="Normal 3 7" xfId="354"/>
    <cellStyle name="Normal 3 7 2" xfId="660"/>
    <cellStyle name="Normal 3 7 3" xfId="1276"/>
    <cellStyle name="Normal 3 8" xfId="189"/>
    <cellStyle name="Normal 3 8 2" xfId="1111"/>
    <cellStyle name="Normal 3 9" xfId="495"/>
    <cellStyle name="Normal 4" xfId="6"/>
    <cellStyle name="Normal 5" xfId="3"/>
    <cellStyle name="Normal 5 2" xfId="66"/>
    <cellStyle name="Normal 5 2 2" xfId="271"/>
    <cellStyle name="Normal 5 2 2 2" xfId="577"/>
    <cellStyle name="Normal 5 2 2 2 2" xfId="1193"/>
    <cellStyle name="Normal 5 2 2 3" xfId="1002"/>
    <cellStyle name="Normal 5 2 3" xfId="386"/>
    <cellStyle name="Normal 5 2 3 2" xfId="692"/>
    <cellStyle name="Normal 5 2 3 3" xfId="1308"/>
    <cellStyle name="Normal 5 2 4" xfId="207"/>
    <cellStyle name="Normal 5 2 4 2" xfId="1129"/>
    <cellStyle name="Normal 5 2 5" xfId="513"/>
    <cellStyle name="Normal 5 2 6" xfId="848"/>
    <cellStyle name="Normal 5 3" xfId="98"/>
    <cellStyle name="Normal 5 3 2" xfId="418"/>
    <cellStyle name="Normal 5 3 2 2" xfId="724"/>
    <cellStyle name="Normal 5 3 2 2 2" xfId="1340"/>
    <cellStyle name="Normal 5 3 2 3" xfId="1034"/>
    <cellStyle name="Normal 5 3 3" xfId="303"/>
    <cellStyle name="Normal 5 3 3 2" xfId="1225"/>
    <cellStyle name="Normal 5 3 4" xfId="609"/>
    <cellStyle name="Normal 5 3 5" xfId="880"/>
    <cellStyle name="Normal 5 4" xfId="144"/>
    <cellStyle name="Normal 5 4 2" xfId="464"/>
    <cellStyle name="Normal 5 4 2 2" xfId="770"/>
    <cellStyle name="Normal 5 4 2 2 2" xfId="1386"/>
    <cellStyle name="Normal 5 4 2 3" xfId="1080"/>
    <cellStyle name="Normal 5 4 3" xfId="240"/>
    <cellStyle name="Normal 5 4 3 2" xfId="1162"/>
    <cellStyle name="Normal 5 4 4" xfId="546"/>
    <cellStyle name="Normal 5 4 5" xfId="926"/>
    <cellStyle name="Normal 5 5" xfId="323"/>
    <cellStyle name="Normal 5 5 2" xfId="629"/>
    <cellStyle name="Normal 5 5 2 2" xfId="1245"/>
    <cellStyle name="Normal 5 5 3" xfId="976"/>
    <cellStyle name="Normal 5 6" xfId="355"/>
    <cellStyle name="Normal 5 6 2" xfId="661"/>
    <cellStyle name="Normal 5 6 3" xfId="1277"/>
    <cellStyle name="Normal 5 7" xfId="190"/>
    <cellStyle name="Normal 5 7 2" xfId="1112"/>
    <cellStyle name="Normal 5 8" xfId="496"/>
    <cellStyle name="Normal 5 9" xfId="816"/>
    <cellStyle name="Normal 6" xfId="49"/>
    <cellStyle name="Normal 6 2" xfId="80"/>
    <cellStyle name="Normal 6 2 2" xfId="285"/>
    <cellStyle name="Normal 6 2 2 2" xfId="591"/>
    <cellStyle name="Normal 6 2 2 2 2" xfId="1207"/>
    <cellStyle name="Normal 6 2 2 3" xfId="1016"/>
    <cellStyle name="Normal 6 2 3" xfId="400"/>
    <cellStyle name="Normal 6 2 3 2" xfId="706"/>
    <cellStyle name="Normal 6 2 3 3" xfId="1322"/>
    <cellStyle name="Normal 6 2 4" xfId="221"/>
    <cellStyle name="Normal 6 2 4 2" xfId="1143"/>
    <cellStyle name="Normal 6 2 5" xfId="527"/>
    <cellStyle name="Normal 6 2 6" xfId="862"/>
    <cellStyle name="Normal 6 3" xfId="112"/>
    <cellStyle name="Normal 6 3 2" xfId="432"/>
    <cellStyle name="Normal 6 3 2 2" xfId="738"/>
    <cellStyle name="Normal 6 3 2 2 2" xfId="1354"/>
    <cellStyle name="Normal 6 3 2 3" xfId="1048"/>
    <cellStyle name="Normal 6 3 3" xfId="305"/>
    <cellStyle name="Normal 6 3 3 2" xfId="1227"/>
    <cellStyle name="Normal 6 3 4" xfId="611"/>
    <cellStyle name="Normal 6 3 5" xfId="894"/>
    <cellStyle name="Normal 6 4" xfId="158"/>
    <cellStyle name="Normal 6 4 2" xfId="478"/>
    <cellStyle name="Normal 6 4 2 2" xfId="784"/>
    <cellStyle name="Normal 6 4 2 2 2" xfId="1400"/>
    <cellStyle name="Normal 6 4 2 3" xfId="1094"/>
    <cellStyle name="Normal 6 4 3" xfId="254"/>
    <cellStyle name="Normal 6 4 3 2" xfId="1176"/>
    <cellStyle name="Normal 6 4 4" xfId="560"/>
    <cellStyle name="Normal 6 4 5" xfId="940"/>
    <cellStyle name="Normal 6 5" xfId="337"/>
    <cellStyle name="Normal 6 5 2" xfId="643"/>
    <cellStyle name="Normal 6 5 2 2" xfId="1259"/>
    <cellStyle name="Normal 6 5 3" xfId="985"/>
    <cellStyle name="Normal 6 6" xfId="369"/>
    <cellStyle name="Normal 6 6 2" xfId="675"/>
    <cellStyle name="Normal 6 6 3" xfId="1291"/>
    <cellStyle name="Normal 6 7" xfId="204"/>
    <cellStyle name="Normal 6 7 2" xfId="1126"/>
    <cellStyle name="Normal 6 8" xfId="510"/>
    <cellStyle name="Normal 6 9" xfId="831"/>
    <cellStyle name="Normal 7" xfId="51"/>
    <cellStyle name="Normal 7 2" xfId="82"/>
    <cellStyle name="Normal 7 2 2" xfId="402"/>
    <cellStyle name="Normal 7 2 2 2" xfId="708"/>
    <cellStyle name="Normal 7 2 2 2 2" xfId="1324"/>
    <cellStyle name="Normal 7 2 2 3" xfId="1018"/>
    <cellStyle name="Normal 7 2 3" xfId="287"/>
    <cellStyle name="Normal 7 2 3 2" xfId="1209"/>
    <cellStyle name="Normal 7 2 4" xfId="593"/>
    <cellStyle name="Normal 7 2 5" xfId="864"/>
    <cellStyle name="Normal 7 3" xfId="114"/>
    <cellStyle name="Normal 7 3 2" xfId="434"/>
    <cellStyle name="Normal 7 3 2 2" xfId="740"/>
    <cellStyle name="Normal 7 3 2 2 2" xfId="1356"/>
    <cellStyle name="Normal 7 3 2 3" xfId="1050"/>
    <cellStyle name="Normal 7 3 3" xfId="307"/>
    <cellStyle name="Normal 7 3 3 2" xfId="1229"/>
    <cellStyle name="Normal 7 3 4" xfId="613"/>
    <cellStyle name="Normal 7 3 5" xfId="896"/>
    <cellStyle name="Normal 7 4" xfId="160"/>
    <cellStyle name="Normal 7 4 2" xfId="480"/>
    <cellStyle name="Normal 7 4 2 2" xfId="786"/>
    <cellStyle name="Normal 7 4 2 2 2" xfId="1402"/>
    <cellStyle name="Normal 7 4 2 3" xfId="1096"/>
    <cellStyle name="Normal 7 4 3" xfId="256"/>
    <cellStyle name="Normal 7 4 3 2" xfId="1178"/>
    <cellStyle name="Normal 7 4 4" xfId="562"/>
    <cellStyle name="Normal 7 4 5" xfId="942"/>
    <cellStyle name="Normal 7 5" xfId="339"/>
    <cellStyle name="Normal 7 5 2" xfId="645"/>
    <cellStyle name="Normal 7 5 2 2" xfId="1261"/>
    <cellStyle name="Normal 7 5 3" xfId="987"/>
    <cellStyle name="Normal 7 6" xfId="371"/>
    <cellStyle name="Normal 7 6 2" xfId="677"/>
    <cellStyle name="Normal 7 6 3" xfId="1293"/>
    <cellStyle name="Normal 7 7" xfId="223"/>
    <cellStyle name="Normal 7 7 2" xfId="1145"/>
    <cellStyle name="Normal 7 8" xfId="529"/>
    <cellStyle name="Normal 7 9" xfId="833"/>
    <cellStyle name="Normal 8" xfId="129"/>
    <cellStyle name="Normal 8 2" xfId="449"/>
    <cellStyle name="Normal 8 2 2" xfId="755"/>
    <cellStyle name="Normal 8 2 2 2" xfId="1371"/>
    <cellStyle name="Normal 8 2 3" xfId="1065"/>
    <cellStyle name="Normal 8 3" xfId="237"/>
    <cellStyle name="Normal 8 3 2" xfId="1159"/>
    <cellStyle name="Normal 8 4" xfId="543"/>
    <cellStyle name="Normal 8 5" xfId="911"/>
    <cellStyle name="Normal 9" xfId="175"/>
    <cellStyle name="Normal 9 2" xfId="801"/>
    <cellStyle name="Normal 9 2 2" xfId="1417"/>
    <cellStyle name="Normal 9 3" xfId="957"/>
    <cellStyle name="Note 2" xfId="50"/>
    <cellStyle name="Note 2 2" xfId="81"/>
    <cellStyle name="Note 2 2 2" xfId="286"/>
    <cellStyle name="Note 2 2 2 2" xfId="592"/>
    <cellStyle name="Note 2 2 2 2 2" xfId="1208"/>
    <cellStyle name="Note 2 2 2 3" xfId="1017"/>
    <cellStyle name="Note 2 2 3" xfId="401"/>
    <cellStyle name="Note 2 2 3 2" xfId="707"/>
    <cellStyle name="Note 2 2 3 3" xfId="1323"/>
    <cellStyle name="Note 2 2 4" xfId="222"/>
    <cellStyle name="Note 2 2 4 2" xfId="1144"/>
    <cellStyle name="Note 2 2 5" xfId="528"/>
    <cellStyle name="Note 2 2 6" xfId="863"/>
    <cellStyle name="Note 2 3" xfId="113"/>
    <cellStyle name="Note 2 3 2" xfId="433"/>
    <cellStyle name="Note 2 3 2 2" xfId="739"/>
    <cellStyle name="Note 2 3 2 2 2" xfId="1355"/>
    <cellStyle name="Note 2 3 2 3" xfId="1049"/>
    <cellStyle name="Note 2 3 3" xfId="306"/>
    <cellStyle name="Note 2 3 3 2" xfId="1228"/>
    <cellStyle name="Note 2 3 4" xfId="612"/>
    <cellStyle name="Note 2 3 5" xfId="895"/>
    <cellStyle name="Note 2 4" xfId="159"/>
    <cellStyle name="Note 2 4 2" xfId="479"/>
    <cellStyle name="Note 2 4 2 2" xfId="785"/>
    <cellStyle name="Note 2 4 2 2 2" xfId="1401"/>
    <cellStyle name="Note 2 4 2 3" xfId="1095"/>
    <cellStyle name="Note 2 4 3" xfId="255"/>
    <cellStyle name="Note 2 4 3 2" xfId="1177"/>
    <cellStyle name="Note 2 4 4" xfId="561"/>
    <cellStyle name="Note 2 4 5" xfId="941"/>
    <cellStyle name="Note 2 5" xfId="338"/>
    <cellStyle name="Note 2 5 2" xfId="644"/>
    <cellStyle name="Note 2 5 2 2" xfId="1260"/>
    <cellStyle name="Note 2 5 3" xfId="986"/>
    <cellStyle name="Note 2 6" xfId="370"/>
    <cellStyle name="Note 2 6 2" xfId="676"/>
    <cellStyle name="Note 2 6 3" xfId="1292"/>
    <cellStyle name="Note 2 7" xfId="205"/>
    <cellStyle name="Note 2 7 2" xfId="1127"/>
    <cellStyle name="Note 2 8" xfId="511"/>
    <cellStyle name="Note 2 9" xfId="832"/>
    <cellStyle name="Note 3" xfId="52"/>
    <cellStyle name="Note 3 2" xfId="83"/>
    <cellStyle name="Note 3 2 2" xfId="403"/>
    <cellStyle name="Note 3 2 2 2" xfId="709"/>
    <cellStyle name="Note 3 2 2 2 2" xfId="1325"/>
    <cellStyle name="Note 3 2 2 3" xfId="1019"/>
    <cellStyle name="Note 3 2 3" xfId="288"/>
    <cellStyle name="Note 3 2 3 2" xfId="1210"/>
    <cellStyle name="Note 3 2 4" xfId="594"/>
    <cellStyle name="Note 3 2 5" xfId="865"/>
    <cellStyle name="Note 3 3" xfId="115"/>
    <cellStyle name="Note 3 3 2" xfId="435"/>
    <cellStyle name="Note 3 3 2 2" xfId="741"/>
    <cellStyle name="Note 3 3 2 2 2" xfId="1357"/>
    <cellStyle name="Note 3 3 2 3" xfId="1051"/>
    <cellStyle name="Note 3 3 3" xfId="308"/>
    <cellStyle name="Note 3 3 3 2" xfId="1230"/>
    <cellStyle name="Note 3 3 4" xfId="614"/>
    <cellStyle name="Note 3 3 5" xfId="897"/>
    <cellStyle name="Note 3 4" xfId="161"/>
    <cellStyle name="Note 3 4 2" xfId="481"/>
    <cellStyle name="Note 3 4 2 2" xfId="787"/>
    <cellStyle name="Note 3 4 2 2 2" xfId="1403"/>
    <cellStyle name="Note 3 4 2 3" xfId="1097"/>
    <cellStyle name="Note 3 4 3" xfId="257"/>
    <cellStyle name="Note 3 4 3 2" xfId="1179"/>
    <cellStyle name="Note 3 4 4" xfId="563"/>
    <cellStyle name="Note 3 4 5" xfId="943"/>
    <cellStyle name="Note 3 5" xfId="340"/>
    <cellStyle name="Note 3 5 2" xfId="646"/>
    <cellStyle name="Note 3 5 2 2" xfId="1262"/>
    <cellStyle name="Note 3 5 3" xfId="988"/>
    <cellStyle name="Note 3 6" xfId="372"/>
    <cellStyle name="Note 3 6 2" xfId="678"/>
    <cellStyle name="Note 3 6 3" xfId="1294"/>
    <cellStyle name="Note 3 7" xfId="224"/>
    <cellStyle name="Note 3 7 2" xfId="1146"/>
    <cellStyle name="Note 3 8" xfId="530"/>
    <cellStyle name="Note 3 9" xfId="834"/>
    <cellStyle name="Note 4" xfId="130"/>
    <cellStyle name="Note 4 2" xfId="450"/>
    <cellStyle name="Note 4 2 2" xfId="756"/>
    <cellStyle name="Note 4 2 2 2" xfId="1372"/>
    <cellStyle name="Note 4 2 3" xfId="1066"/>
    <cellStyle name="Note 4 3" xfId="241"/>
    <cellStyle name="Note 4 3 2" xfId="1163"/>
    <cellStyle name="Note 4 4" xfId="547"/>
    <cellStyle name="Note 4 5" xfId="912"/>
    <cellStyle name="Note 5" xfId="176"/>
    <cellStyle name="Note 5 2" xfId="802"/>
    <cellStyle name="Note 5 2 2" xfId="1418"/>
    <cellStyle name="Note 5 3" xfId="958"/>
    <cellStyle name="Output" xfId="18" builtinId="21" customBuiltin="1"/>
    <cellStyle name="Percent" xfId="1495" builtinId="5"/>
    <cellStyle name="Percent 2" xfId="5"/>
    <cellStyle name="Title" xfId="9" builtinId="15" customBuiltin="1"/>
    <cellStyle name="Total" xfId="24" builtinId="25" customBuiltin="1"/>
    <cellStyle name="Warning Text" xfId="22" builtinId="11" customBuiltin="1"/>
  </cellStyles>
  <dxfs count="20"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7CE"/>
      <color rgb="FF9C0006"/>
      <color rgb="FFFF9BA7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Custom 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9BBB59"/>
      </a:accent1>
      <a:accent2>
        <a:srgbClr val="C0504D"/>
      </a:accent2>
      <a:accent3>
        <a:srgbClr val="4F81BD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4"/>
  <sheetViews>
    <sheetView tabSelected="1" workbookViewId="0">
      <selection activeCell="M16" sqref="M16"/>
    </sheetView>
  </sheetViews>
  <sheetFormatPr defaultColWidth="9" defaultRowHeight="12" x14ac:dyDescent="0.2"/>
  <cols>
    <col min="1" max="1" width="4.125" style="1" customWidth="1"/>
    <col min="2" max="2" width="33.5" style="1" customWidth="1"/>
    <col min="3" max="3" width="12.5" style="1" bestFit="1" customWidth="1"/>
    <col min="4" max="5" width="9" style="1"/>
    <col min="6" max="6" width="34" style="1" bestFit="1" customWidth="1"/>
    <col min="7" max="7" width="12.5" style="1" bestFit="1" customWidth="1"/>
    <col min="8" max="9" width="8.875" style="1" customWidth="1"/>
    <col min="10" max="16384" width="9" style="1"/>
  </cols>
  <sheetData>
    <row r="1" spans="1:12" ht="12" customHeight="1" x14ac:dyDescent="0.25">
      <c r="A1" s="1" t="s">
        <v>14</v>
      </c>
      <c r="H1"/>
      <c r="I1"/>
      <c r="J1"/>
      <c r="K1"/>
      <c r="L1"/>
    </row>
    <row r="2" spans="1:12" ht="12" customHeight="1" x14ac:dyDescent="0.25">
      <c r="E2" s="7" t="s">
        <v>2</v>
      </c>
      <c r="F2" s="7" t="s">
        <v>60</v>
      </c>
      <c r="H2"/>
      <c r="I2"/>
      <c r="J2"/>
      <c r="K2"/>
      <c r="L2"/>
    </row>
    <row r="3" spans="1:12" ht="12" customHeight="1" x14ac:dyDescent="0.25">
      <c r="E3" s="7" t="s">
        <v>3</v>
      </c>
      <c r="F3" s="7" t="s">
        <v>47</v>
      </c>
      <c r="H3"/>
      <c r="I3"/>
      <c r="J3"/>
      <c r="K3"/>
      <c r="L3"/>
    </row>
    <row r="4" spans="1:12" ht="12" customHeight="1" x14ac:dyDescent="0.25">
      <c r="H4"/>
      <c r="I4"/>
      <c r="J4"/>
      <c r="K4"/>
      <c r="L4"/>
    </row>
    <row r="5" spans="1:12" ht="12" customHeight="1" x14ac:dyDescent="0.25">
      <c r="E5" s="7"/>
      <c r="H5"/>
      <c r="I5"/>
      <c r="J5"/>
      <c r="K5"/>
      <c r="L5"/>
    </row>
    <row r="6" spans="1:12" s="14" customFormat="1" ht="12" customHeight="1" x14ac:dyDescent="0.25">
      <c r="E6" s="7"/>
      <c r="H6"/>
      <c r="I6"/>
      <c r="J6"/>
      <c r="K6"/>
      <c r="L6"/>
    </row>
    <row r="7" spans="1:12" s="14" customFormat="1" ht="12" customHeight="1" x14ac:dyDescent="0.25">
      <c r="B7" s="7" t="s">
        <v>45</v>
      </c>
      <c r="E7" s="7"/>
      <c r="F7" s="7" t="s">
        <v>46</v>
      </c>
      <c r="H7"/>
      <c r="I7"/>
      <c r="J7"/>
      <c r="K7"/>
      <c r="L7"/>
    </row>
    <row r="8" spans="1:12" s="14" customFormat="1" ht="12" customHeight="1" thickBot="1" x14ac:dyDescent="0.3">
      <c r="E8" s="7"/>
      <c r="H8"/>
      <c r="I8"/>
      <c r="J8"/>
      <c r="K8"/>
      <c r="L8"/>
    </row>
    <row r="9" spans="1:12" s="14" customFormat="1" ht="12" customHeight="1" x14ac:dyDescent="0.25">
      <c r="B9" s="1"/>
      <c r="C9" s="72" t="s">
        <v>42</v>
      </c>
      <c r="E9" s="7"/>
      <c r="G9" s="72" t="s">
        <v>42</v>
      </c>
      <c r="H9" s="3"/>
      <c r="I9" s="48"/>
      <c r="J9"/>
      <c r="K9"/>
      <c r="L9"/>
    </row>
    <row r="10" spans="1:12" s="14" customFormat="1" ht="12" customHeight="1" thickBot="1" x14ac:dyDescent="0.3">
      <c r="B10" s="1"/>
      <c r="C10" s="73" t="s">
        <v>53</v>
      </c>
      <c r="E10" s="7"/>
      <c r="G10" s="73" t="s">
        <v>53</v>
      </c>
      <c r="H10" s="3"/>
      <c r="I10" s="45"/>
      <c r="J10"/>
      <c r="K10"/>
      <c r="L10"/>
    </row>
    <row r="11" spans="1:12" s="14" customFormat="1" ht="12" customHeight="1" x14ac:dyDescent="0.25">
      <c r="B11" s="11" t="s">
        <v>38</v>
      </c>
      <c r="C11" s="78">
        <f>'AI-SCC_FFIBC'!G115</f>
        <v>0.56855825145377981</v>
      </c>
      <c r="E11" s="7"/>
      <c r="F11" s="11" t="s">
        <v>38</v>
      </c>
      <c r="G11" s="74">
        <f>'AI-SCC_1x4IBC'!G115</f>
        <v>0.56847878302642119</v>
      </c>
      <c r="H11" s="3"/>
      <c r="I11" s="47"/>
      <c r="J11"/>
      <c r="K11"/>
      <c r="L11"/>
    </row>
    <row r="12" spans="1:12" s="14" customFormat="1" ht="12" customHeight="1" x14ac:dyDescent="0.25">
      <c r="B12" s="12" t="s">
        <v>39</v>
      </c>
      <c r="C12" s="79">
        <f>'AI-SCC_FFIBC'!G116</f>
        <v>0.55560980902777779</v>
      </c>
      <c r="E12" s="7"/>
      <c r="F12" s="12" t="s">
        <v>39</v>
      </c>
      <c r="G12" s="75">
        <f>'AI-SCC_1x4IBC'!G116</f>
        <v>0.54928927951388895</v>
      </c>
      <c r="H12" s="3"/>
      <c r="I12" s="47"/>
      <c r="J12"/>
      <c r="K12"/>
      <c r="L12"/>
    </row>
    <row r="13" spans="1:12" s="14" customFormat="1" ht="12" customHeight="1" x14ac:dyDescent="0.25">
      <c r="B13" s="12" t="s">
        <v>8</v>
      </c>
      <c r="C13" s="79">
        <f>'AI-SCC_FFIBC'!G117</f>
        <v>0.53470703349833082</v>
      </c>
      <c r="E13" s="7"/>
      <c r="F13" s="12" t="s">
        <v>8</v>
      </c>
      <c r="G13" s="75">
        <f>'AI-SCC_1x4IBC'!G117</f>
        <v>0.5310193726937269</v>
      </c>
      <c r="H13" s="3"/>
      <c r="I13" s="47"/>
      <c r="J13"/>
      <c r="K13"/>
      <c r="L13"/>
    </row>
    <row r="14" spans="1:12" ht="12" customHeight="1" x14ac:dyDescent="0.25">
      <c r="B14" s="12" t="s">
        <v>18</v>
      </c>
      <c r="C14" s="79">
        <f>'AI-SCC_FFIBC'!G118</f>
        <v>0.86626506024096384</v>
      </c>
      <c r="F14" s="12" t="s">
        <v>18</v>
      </c>
      <c r="G14" s="75">
        <f>'AI-SCC_1x4IBC'!G118</f>
        <v>0.87461139896373052</v>
      </c>
      <c r="H14" s="3"/>
      <c r="I14" s="47"/>
      <c r="J14"/>
      <c r="K14"/>
      <c r="L14"/>
    </row>
    <row r="15" spans="1:12" ht="12" customHeight="1" x14ac:dyDescent="0.25">
      <c r="B15" s="12" t="s">
        <v>40</v>
      </c>
      <c r="C15" s="79">
        <f>'AI-SCC_FFIBC'!G119</f>
        <v>0.60619884281738878</v>
      </c>
      <c r="F15" s="12" t="s">
        <v>40</v>
      </c>
      <c r="G15" s="75">
        <f>'AI-SCC_1x4IBC'!G119</f>
        <v>0.60526658738820927</v>
      </c>
      <c r="H15" s="3"/>
      <c r="I15" s="47"/>
      <c r="J15"/>
      <c r="K15"/>
      <c r="L15"/>
    </row>
    <row r="16" spans="1:12" ht="12" customHeight="1" x14ac:dyDescent="0.25">
      <c r="B16" s="12" t="s">
        <v>41</v>
      </c>
      <c r="C16" s="79">
        <f>'AI-SCC_FFIBC'!G120</f>
        <v>0.58902994791666663</v>
      </c>
      <c r="F16" s="12" t="s">
        <v>41</v>
      </c>
      <c r="G16" s="75">
        <f>'AI-SCC_1x4IBC'!G120</f>
        <v>0.58319769965277779</v>
      </c>
      <c r="H16" s="3"/>
      <c r="I16" s="47"/>
      <c r="J16"/>
      <c r="K16"/>
      <c r="L16"/>
    </row>
    <row r="17" spans="2:12" ht="12" customHeight="1" x14ac:dyDescent="0.25">
      <c r="B17" s="12" t="s">
        <v>13</v>
      </c>
      <c r="C17" s="79">
        <f>'AI-SCC_FFIBC'!G121</f>
        <v>0.59289352413291296</v>
      </c>
      <c r="F17" s="12" t="s">
        <v>13</v>
      </c>
      <c r="G17" s="75">
        <f>'AI-SCC_1x4IBC'!G121</f>
        <v>0.60403332930805453</v>
      </c>
      <c r="H17" s="3"/>
      <c r="I17" s="47"/>
      <c r="J17"/>
      <c r="K17"/>
      <c r="L17"/>
    </row>
    <row r="18" spans="2:12" ht="12" customHeight="1" thickBot="1" x14ac:dyDescent="0.3">
      <c r="B18" s="13" t="s">
        <v>17</v>
      </c>
      <c r="C18" s="80">
        <f>'AI-SCC_FFIBC'!G122</f>
        <v>0.62306201550387597</v>
      </c>
      <c r="F18" s="13" t="s">
        <v>17</v>
      </c>
      <c r="G18" s="76">
        <f>'AI-SCC_1x4IBC'!G122</f>
        <v>0.54374380983823045</v>
      </c>
      <c r="H18" s="3"/>
      <c r="I18" s="47"/>
      <c r="J18"/>
      <c r="K18"/>
      <c r="L18"/>
    </row>
    <row r="19" spans="2:12" s="14" customFormat="1" ht="12" customHeight="1" thickBot="1" x14ac:dyDescent="0.3">
      <c r="B19" s="4" t="s">
        <v>59</v>
      </c>
      <c r="C19" s="77">
        <f>'AI-SCC_FFIBC'!G123</f>
        <v>0.58380753713418032</v>
      </c>
      <c r="E19" s="1"/>
      <c r="F19" s="13" t="s">
        <v>59</v>
      </c>
      <c r="G19" s="77">
        <f>'AI-SCC_1x4IBC'!G123</f>
        <v>0.58174552868563956</v>
      </c>
      <c r="H19" s="3"/>
      <c r="I19" s="47"/>
      <c r="J19"/>
      <c r="K19"/>
      <c r="L19"/>
    </row>
    <row r="20" spans="2:12" s="14" customFormat="1" ht="12" customHeight="1" thickBot="1" x14ac:dyDescent="0.3">
      <c r="B20" s="1"/>
      <c r="C20" s="1"/>
      <c r="E20" s="1"/>
      <c r="H20" s="3"/>
      <c r="I20" s="3"/>
      <c r="J20"/>
      <c r="K20"/>
      <c r="L20"/>
    </row>
    <row r="21" spans="2:12" s="14" customFormat="1" ht="12" customHeight="1" x14ac:dyDescent="0.25">
      <c r="B21" s="1"/>
      <c r="C21" s="72" t="s">
        <v>43</v>
      </c>
      <c r="G21" s="72" t="s">
        <v>43</v>
      </c>
      <c r="H21" s="3"/>
      <c r="I21" s="48"/>
      <c r="J21"/>
      <c r="K21"/>
      <c r="L21"/>
    </row>
    <row r="22" spans="2:12" s="14" customFormat="1" ht="12" customHeight="1" thickBot="1" x14ac:dyDescent="0.3">
      <c r="B22" s="1"/>
      <c r="C22" s="73" t="s">
        <v>53</v>
      </c>
      <c r="G22" s="73" t="s">
        <v>53</v>
      </c>
      <c r="H22" s="3"/>
      <c r="I22" s="45"/>
      <c r="J22"/>
      <c r="K22"/>
      <c r="L22"/>
    </row>
    <row r="23" spans="2:12" ht="12" customHeight="1" x14ac:dyDescent="0.25">
      <c r="B23" s="11" t="s">
        <v>38</v>
      </c>
      <c r="C23" s="74">
        <f>'RA-SCC_FFIBC'!G115</f>
        <v>0.79949806482825347</v>
      </c>
      <c r="E23" s="14"/>
      <c r="F23" s="11" t="s">
        <v>38</v>
      </c>
      <c r="G23" s="74">
        <f>'RA-SCC_1x4IBC'!G115</f>
        <v>0.7968495873742546</v>
      </c>
      <c r="H23" s="3"/>
      <c r="I23" s="47"/>
      <c r="J23"/>
      <c r="K23"/>
      <c r="L23"/>
    </row>
    <row r="24" spans="2:12" s="14" customFormat="1" ht="12" customHeight="1" x14ac:dyDescent="0.25">
      <c r="B24" s="12" t="s">
        <v>39</v>
      </c>
      <c r="C24" s="75">
        <f>'RA-SCC_FFIBC'!G116</f>
        <v>0.99241530423057478</v>
      </c>
      <c r="F24" s="12" t="s">
        <v>39</v>
      </c>
      <c r="G24" s="75">
        <f>'RA-SCC_1x4IBC'!G116</f>
        <v>0.99392302498311946</v>
      </c>
      <c r="H24" s="3"/>
      <c r="I24" s="47"/>
      <c r="J24"/>
      <c r="K24"/>
      <c r="L24"/>
    </row>
    <row r="25" spans="2:12" s="14" customFormat="1" ht="12" customHeight="1" x14ac:dyDescent="0.25">
      <c r="B25" s="12" t="s">
        <v>8</v>
      </c>
      <c r="C25" s="75">
        <f>'RA-SCC_FFIBC'!G117</f>
        <v>0.99686274509803918</v>
      </c>
      <c r="F25" s="12" t="s">
        <v>8</v>
      </c>
      <c r="G25" s="75">
        <f>'RA-SCC_1x4IBC'!G117</f>
        <v>1</v>
      </c>
      <c r="H25" s="3"/>
      <c r="I25" s="47"/>
      <c r="J25"/>
      <c r="K25"/>
      <c r="L25"/>
    </row>
    <row r="26" spans="2:12" ht="12" customHeight="1" x14ac:dyDescent="0.25">
      <c r="B26" s="12" t="s">
        <v>18</v>
      </c>
      <c r="C26" s="75">
        <f>'RA-SCC_FFIBC'!G118</f>
        <v>1</v>
      </c>
      <c r="E26" s="14"/>
      <c r="F26" s="12" t="s">
        <v>18</v>
      </c>
      <c r="G26" s="75">
        <f>'RA-SCC_1x4IBC'!G118</f>
        <v>1</v>
      </c>
      <c r="H26" s="3"/>
      <c r="I26" s="47"/>
      <c r="J26"/>
      <c r="K26"/>
      <c r="L26"/>
    </row>
    <row r="27" spans="2:12" ht="12" customHeight="1" x14ac:dyDescent="0.25">
      <c r="B27" s="12" t="s">
        <v>40</v>
      </c>
      <c r="C27" s="75">
        <f>'RA-SCC_FFIBC'!G119</f>
        <v>0.83496846531184299</v>
      </c>
      <c r="F27" s="12" t="s">
        <v>40</v>
      </c>
      <c r="G27" s="75">
        <f>'RA-SCC_1x4IBC'!G119</f>
        <v>0.82920267147785898</v>
      </c>
      <c r="H27" s="3"/>
      <c r="I27" s="47"/>
      <c r="J27"/>
      <c r="K27"/>
      <c r="L27"/>
    </row>
    <row r="28" spans="2:12" ht="12" customHeight="1" x14ac:dyDescent="0.25">
      <c r="B28" s="12" t="s">
        <v>41</v>
      </c>
      <c r="C28" s="75">
        <f>'RA-SCC_FFIBC'!G120</f>
        <v>0.99695225194717241</v>
      </c>
      <c r="F28" s="12" t="s">
        <v>41</v>
      </c>
      <c r="G28" s="75">
        <f>'RA-SCC_1x4IBC'!G120</f>
        <v>0.99325236167341435</v>
      </c>
      <c r="H28" s="3"/>
      <c r="I28" s="47"/>
      <c r="J28"/>
      <c r="K28"/>
      <c r="L28"/>
    </row>
    <row r="29" spans="2:12" ht="12" customHeight="1" x14ac:dyDescent="0.25">
      <c r="B29" s="12" t="s">
        <v>13</v>
      </c>
      <c r="C29" s="75">
        <f>'RA-SCC_FFIBC'!G121</f>
        <v>0.99886148007590136</v>
      </c>
      <c r="F29" s="12" t="s">
        <v>13</v>
      </c>
      <c r="G29" s="75">
        <f>'RA-SCC_1x4IBC'!G121</f>
        <v>1</v>
      </c>
      <c r="H29" s="3"/>
      <c r="I29" s="47"/>
      <c r="J29"/>
      <c r="K29"/>
      <c r="L29"/>
    </row>
    <row r="30" spans="2:12" ht="12" customHeight="1" thickBot="1" x14ac:dyDescent="0.3">
      <c r="B30" s="13" t="s">
        <v>17</v>
      </c>
      <c r="C30" s="76">
        <f>'RA-SCC_FFIBC'!G122</f>
        <v>1</v>
      </c>
      <c r="F30" s="13" t="s">
        <v>17</v>
      </c>
      <c r="G30" s="76">
        <f>'RA-SCC_1x4IBC'!G122</f>
        <v>1</v>
      </c>
      <c r="H30" s="3"/>
      <c r="I30" s="47"/>
      <c r="J30"/>
      <c r="K30"/>
      <c r="L30"/>
    </row>
    <row r="31" spans="2:12" s="14" customFormat="1" ht="12" customHeight="1" thickBot="1" x14ac:dyDescent="0.3">
      <c r="B31" s="13" t="s">
        <v>59</v>
      </c>
      <c r="C31" s="77">
        <f>'RA-SCC_FFIBC'!G123</f>
        <v>0.85665356134976722</v>
      </c>
      <c r="E31" s="1"/>
      <c r="F31" s="13" t="s">
        <v>59</v>
      </c>
      <c r="G31" s="77">
        <f>'RA-SCC_1x4IBC'!G123</f>
        <v>0.85341652168696391</v>
      </c>
      <c r="H31" s="3"/>
      <c r="I31" s="47"/>
      <c r="J31"/>
      <c r="K31"/>
      <c r="L31"/>
    </row>
    <row r="32" spans="2:12" s="14" customFormat="1" ht="12" customHeight="1" thickBot="1" x14ac:dyDescent="0.3">
      <c r="B32" s="1"/>
      <c r="C32" s="1"/>
      <c r="E32" s="1"/>
      <c r="H32" s="3"/>
      <c r="I32" s="3"/>
      <c r="J32"/>
      <c r="K32"/>
      <c r="L32"/>
    </row>
    <row r="33" spans="2:12" s="14" customFormat="1" ht="12" customHeight="1" x14ac:dyDescent="0.25">
      <c r="B33" s="1"/>
      <c r="C33" s="72" t="s">
        <v>44</v>
      </c>
      <c r="E33" s="1"/>
      <c r="G33" s="72" t="s">
        <v>44</v>
      </c>
      <c r="H33" s="3"/>
      <c r="I33" s="48"/>
      <c r="J33"/>
      <c r="K33"/>
      <c r="L33"/>
    </row>
    <row r="34" spans="2:12" s="14" customFormat="1" ht="12" customHeight="1" thickBot="1" x14ac:dyDescent="0.3">
      <c r="B34" s="1"/>
      <c r="C34" s="73" t="s">
        <v>53</v>
      </c>
      <c r="E34" s="1"/>
      <c r="G34" s="73" t="s">
        <v>53</v>
      </c>
      <c r="H34" s="3"/>
      <c r="I34" s="45"/>
      <c r="J34"/>
      <c r="K34"/>
      <c r="L34"/>
    </row>
    <row r="35" spans="2:12" ht="12" customHeight="1" x14ac:dyDescent="0.25">
      <c r="B35" s="11" t="s">
        <v>38</v>
      </c>
      <c r="C35" s="74">
        <f>'LB-SCC_FFIBC'!G115</f>
        <v>0.85908496732026141</v>
      </c>
      <c r="F35" s="11" t="s">
        <v>38</v>
      </c>
      <c r="G35" s="74">
        <f>'LB-SCC_1x4IBC'!G115</f>
        <v>0.86037095088819227</v>
      </c>
      <c r="H35" s="3"/>
      <c r="I35" s="47"/>
      <c r="J35"/>
      <c r="K35"/>
      <c r="L35"/>
    </row>
    <row r="36" spans="2:12" s="14" customFormat="1" ht="12" customHeight="1" x14ac:dyDescent="0.25">
      <c r="B36" s="12" t="s">
        <v>39</v>
      </c>
      <c r="C36" s="75">
        <f>'LB-SCC_FFIBC'!G116</f>
        <v>0.9808429118773947</v>
      </c>
      <c r="F36" s="12" t="s">
        <v>39</v>
      </c>
      <c r="G36" s="75">
        <f>'LB-SCC_1x4IBC'!G116</f>
        <v>0.9813800657174151</v>
      </c>
      <c r="H36" s="3"/>
      <c r="I36" s="47"/>
      <c r="J36"/>
      <c r="K36"/>
      <c r="L36"/>
    </row>
    <row r="37" spans="2:12" s="14" customFormat="1" ht="12" customHeight="1" x14ac:dyDescent="0.25">
      <c r="B37" s="12" t="s">
        <v>8</v>
      </c>
      <c r="C37" s="75">
        <f>'LB-SCC_FFIBC'!G117</f>
        <v>0.96969696969696972</v>
      </c>
      <c r="F37" s="12" t="s">
        <v>8</v>
      </c>
      <c r="G37" s="75">
        <f>'LB-SCC_1x4IBC'!G117</f>
        <v>0.96242774566473988</v>
      </c>
      <c r="H37" s="3"/>
      <c r="I37" s="47"/>
      <c r="J37"/>
      <c r="K37"/>
      <c r="L37"/>
    </row>
    <row r="38" spans="2:12" ht="12" customHeight="1" x14ac:dyDescent="0.25">
      <c r="B38" s="12" t="s">
        <v>18</v>
      </c>
      <c r="C38" s="75">
        <f>'LB-SCC_FFIBC'!G118</f>
        <v>1</v>
      </c>
      <c r="F38" s="12" t="s">
        <v>18</v>
      </c>
      <c r="G38" s="75">
        <f>'LB-SCC_1x4IBC'!G118</f>
        <v>1</v>
      </c>
      <c r="H38" s="3"/>
      <c r="I38" s="47"/>
      <c r="J38"/>
      <c r="K38"/>
      <c r="L38"/>
    </row>
    <row r="39" spans="2:12" ht="12" customHeight="1" x14ac:dyDescent="0.25">
      <c r="B39" s="12" t="s">
        <v>40</v>
      </c>
      <c r="C39" s="75">
        <f>'LB-SCC_FFIBC'!G119</f>
        <v>0.87880848748639828</v>
      </c>
      <c r="E39" s="3"/>
      <c r="F39" s="12" t="s">
        <v>40</v>
      </c>
      <c r="G39" s="75">
        <f>'LB-SCC_1x4IBC'!G119</f>
        <v>0.88182559087204559</v>
      </c>
      <c r="H39" s="3"/>
      <c r="I39" s="47"/>
      <c r="J39"/>
      <c r="K39"/>
      <c r="L39"/>
    </row>
    <row r="40" spans="2:12" ht="12" customHeight="1" x14ac:dyDescent="0.25">
      <c r="B40" s="12" t="s">
        <v>41</v>
      </c>
      <c r="C40" s="75">
        <f>'LB-SCC_FFIBC'!G120</f>
        <v>0.986784140969163</v>
      </c>
      <c r="F40" s="12" t="s">
        <v>41</v>
      </c>
      <c r="G40" s="75">
        <f>'LB-SCC_1x4IBC'!G120</f>
        <v>0.98569856985698578</v>
      </c>
      <c r="H40" s="3"/>
      <c r="I40" s="47"/>
      <c r="J40"/>
      <c r="K40"/>
      <c r="L40"/>
    </row>
    <row r="41" spans="2:12" ht="12" customHeight="1" x14ac:dyDescent="0.25">
      <c r="B41" s="12" t="s">
        <v>13</v>
      </c>
      <c r="C41" s="75">
        <f>'LB-SCC_FFIBC'!G121</f>
        <v>0.97607655502392343</v>
      </c>
      <c r="F41" s="12" t="s">
        <v>13</v>
      </c>
      <c r="G41" s="75">
        <f>'LB-SCC_1x4IBC'!G121</f>
        <v>0.96557120500782467</v>
      </c>
      <c r="H41" s="3"/>
      <c r="I41" s="47"/>
      <c r="J41"/>
      <c r="K41"/>
      <c r="L41"/>
    </row>
    <row r="42" spans="2:12" ht="12" customHeight="1" thickBot="1" x14ac:dyDescent="0.3">
      <c r="B42" s="13" t="s">
        <v>17</v>
      </c>
      <c r="C42" s="76">
        <f>'LB-SCC_FFIBC'!G122</f>
        <v>1</v>
      </c>
      <c r="F42" s="13" t="s">
        <v>17</v>
      </c>
      <c r="G42" s="76">
        <f>'LB-SCC_1x4IBC'!G122</f>
        <v>1</v>
      </c>
      <c r="H42" s="3"/>
      <c r="I42" s="47"/>
      <c r="J42"/>
      <c r="K42"/>
      <c r="L42"/>
    </row>
    <row r="43" spans="2:12" ht="12.75" thickBot="1" x14ac:dyDescent="0.25">
      <c r="B43" s="13" t="s">
        <v>59</v>
      </c>
      <c r="C43" s="77">
        <f>'LB-SCC_FFIBC'!G123</f>
        <v>0.89704047512102614</v>
      </c>
      <c r="F43" s="13" t="s">
        <v>59</v>
      </c>
      <c r="G43" s="77">
        <f>'LB-SCC_1x4IBC'!G123</f>
        <v>0.89824020680055672</v>
      </c>
      <c r="H43" s="3"/>
      <c r="I43" s="47"/>
    </row>
    <row r="44" spans="2:12" x14ac:dyDescent="0.2">
      <c r="F44" s="3"/>
      <c r="G44" s="3"/>
      <c r="H44" s="3"/>
      <c r="I44" s="3"/>
    </row>
  </sheetData>
  <phoneticPr fontId="12" type="noConversion"/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45"/>
  <sheetViews>
    <sheetView workbookViewId="0">
      <selection activeCell="D3" sqref="D3:E114"/>
    </sheetView>
  </sheetViews>
  <sheetFormatPr defaultColWidth="10.875" defaultRowHeight="14.25" x14ac:dyDescent="0.2"/>
  <cols>
    <col min="1" max="1" width="37" style="32" bestFit="1" customWidth="1"/>
    <col min="2" max="2" width="36.625" style="1" customWidth="1"/>
    <col min="3" max="3" width="7.875" style="1" customWidth="1"/>
    <col min="4" max="16384" width="10.875" style="1"/>
  </cols>
  <sheetData>
    <row r="1" spans="1:10" s="3" customFormat="1" ht="15" customHeight="1" thickBot="1" x14ac:dyDescent="0.3">
      <c r="A1" s="29"/>
      <c r="D1" s="57" t="s">
        <v>50</v>
      </c>
      <c r="E1" s="83" t="s">
        <v>51</v>
      </c>
      <c r="F1" s="84"/>
      <c r="G1" s="85"/>
      <c r="H1" s="3" t="s">
        <v>56</v>
      </c>
      <c r="I1" s="3" t="s">
        <v>57</v>
      </c>
      <c r="J1" s="3" t="s">
        <v>55</v>
      </c>
    </row>
    <row r="2" spans="1:10" ht="15" customHeight="1" thickBot="1" x14ac:dyDescent="0.3">
      <c r="A2" s="30"/>
      <c r="B2" s="3"/>
      <c r="C2" s="9" t="s">
        <v>0</v>
      </c>
      <c r="D2" s="81" t="s">
        <v>52</v>
      </c>
      <c r="E2" s="82"/>
      <c r="F2" s="3" t="s">
        <v>53</v>
      </c>
      <c r="G2" s="56" t="s">
        <v>54</v>
      </c>
    </row>
    <row r="3" spans="1:10" ht="15" customHeight="1" x14ac:dyDescent="0.25">
      <c r="A3" s="31" t="s">
        <v>4</v>
      </c>
      <c r="B3" s="16" t="s">
        <v>19</v>
      </c>
      <c r="C3" s="9">
        <v>22</v>
      </c>
      <c r="D3" s="11">
        <v>2304</v>
      </c>
      <c r="E3" s="15">
        <v>1085</v>
      </c>
      <c r="F3" s="15">
        <f>D3-E3</f>
        <v>1219</v>
      </c>
      <c r="G3" s="49">
        <f>IF(F3=0,0,F3/D3)</f>
        <v>0.52907986111111116</v>
      </c>
    </row>
    <row r="4" spans="1:10" ht="15" customHeight="1" x14ac:dyDescent="0.2">
      <c r="B4" s="17"/>
      <c r="C4" s="2">
        <v>27</v>
      </c>
      <c r="D4" s="12">
        <v>2304</v>
      </c>
      <c r="E4" s="3">
        <v>1071</v>
      </c>
      <c r="F4" s="3">
        <f t="shared" ref="F4:F67" si="0">D4-E4</f>
        <v>1233</v>
      </c>
      <c r="G4" s="50">
        <f t="shared" ref="G4:G67" si="1">IF(F4=0,0,F4/D4)</f>
        <v>0.53515625</v>
      </c>
    </row>
    <row r="5" spans="1:10" ht="15" customHeight="1" x14ac:dyDescent="0.2">
      <c r="B5" s="18"/>
      <c r="C5" s="2">
        <v>32</v>
      </c>
      <c r="D5" s="12">
        <v>2304</v>
      </c>
      <c r="E5" s="3">
        <v>1056</v>
      </c>
      <c r="F5" s="3">
        <f t="shared" si="0"/>
        <v>1248</v>
      </c>
      <c r="G5" s="50">
        <f t="shared" si="1"/>
        <v>0.54166666666666663</v>
      </c>
    </row>
    <row r="6" spans="1:10" ht="15" customHeight="1" x14ac:dyDescent="0.2">
      <c r="B6" s="18"/>
      <c r="C6" s="2">
        <v>37</v>
      </c>
      <c r="D6" s="12">
        <v>2304</v>
      </c>
      <c r="E6" s="3">
        <v>1005</v>
      </c>
      <c r="F6" s="3">
        <f t="shared" si="0"/>
        <v>1299</v>
      </c>
      <c r="G6" s="50">
        <f t="shared" si="1"/>
        <v>0.56380208333333337</v>
      </c>
    </row>
    <row r="7" spans="1:10" s="14" customFormat="1" ht="15" customHeight="1" x14ac:dyDescent="0.2">
      <c r="A7" s="32"/>
      <c r="B7" s="19" t="s">
        <v>20</v>
      </c>
      <c r="C7" s="58">
        <v>22</v>
      </c>
      <c r="D7" s="38">
        <v>4608</v>
      </c>
      <c r="E7" s="60">
        <v>2240</v>
      </c>
      <c r="F7" s="60">
        <f t="shared" si="0"/>
        <v>2368</v>
      </c>
      <c r="G7" s="62">
        <f t="shared" si="1"/>
        <v>0.51388888888888884</v>
      </c>
    </row>
    <row r="8" spans="1:10" s="14" customFormat="1" ht="15" customHeight="1" x14ac:dyDescent="0.2">
      <c r="A8" s="32"/>
      <c r="B8" s="18"/>
      <c r="C8" s="2">
        <v>27</v>
      </c>
      <c r="D8" s="12">
        <v>4608</v>
      </c>
      <c r="E8" s="3">
        <v>2135</v>
      </c>
      <c r="F8" s="3">
        <f t="shared" si="0"/>
        <v>2473</v>
      </c>
      <c r="G8" s="50">
        <f t="shared" si="1"/>
        <v>0.53667534722222221</v>
      </c>
    </row>
    <row r="9" spans="1:10" s="14" customFormat="1" ht="15" customHeight="1" x14ac:dyDescent="0.2">
      <c r="A9" s="32"/>
      <c r="B9" s="18"/>
      <c r="C9" s="2">
        <v>32</v>
      </c>
      <c r="D9" s="12">
        <v>4608</v>
      </c>
      <c r="E9" s="3">
        <v>2135</v>
      </c>
      <c r="F9" s="3">
        <f t="shared" si="0"/>
        <v>2473</v>
      </c>
      <c r="G9" s="50">
        <f t="shared" si="1"/>
        <v>0.53667534722222221</v>
      </c>
    </row>
    <row r="10" spans="1:10" s="14" customFormat="1" ht="15" customHeight="1" x14ac:dyDescent="0.2">
      <c r="A10" s="32"/>
      <c r="B10" s="20"/>
      <c r="C10" s="59">
        <v>37</v>
      </c>
      <c r="D10" s="37">
        <v>4608</v>
      </c>
      <c r="E10" s="61">
        <v>1965</v>
      </c>
      <c r="F10" s="61">
        <f t="shared" si="0"/>
        <v>2643</v>
      </c>
      <c r="G10" s="63">
        <f t="shared" si="1"/>
        <v>0.57356770833333337</v>
      </c>
    </row>
    <row r="11" spans="1:10" s="14" customFormat="1" ht="15" customHeight="1" x14ac:dyDescent="0.2">
      <c r="A11" s="32"/>
      <c r="B11" s="19" t="s">
        <v>21</v>
      </c>
      <c r="C11" s="58">
        <v>22</v>
      </c>
      <c r="D11" s="12">
        <v>4608</v>
      </c>
      <c r="E11" s="3">
        <v>1875</v>
      </c>
      <c r="F11" s="3">
        <f t="shared" si="0"/>
        <v>2733</v>
      </c>
      <c r="G11" s="50">
        <f t="shared" si="1"/>
        <v>0.59309895833333337</v>
      </c>
    </row>
    <row r="12" spans="1:10" s="14" customFormat="1" ht="15" customHeight="1" x14ac:dyDescent="0.2">
      <c r="A12" s="32"/>
      <c r="B12" s="18"/>
      <c r="C12" s="2">
        <v>27</v>
      </c>
      <c r="D12" s="12">
        <v>4608</v>
      </c>
      <c r="E12" s="3">
        <v>2018</v>
      </c>
      <c r="F12" s="3">
        <f t="shared" si="0"/>
        <v>2590</v>
      </c>
      <c r="G12" s="50">
        <f t="shared" si="1"/>
        <v>0.56206597222222221</v>
      </c>
    </row>
    <row r="13" spans="1:10" s="14" customFormat="1" ht="15" customHeight="1" x14ac:dyDescent="0.2">
      <c r="A13" s="32"/>
      <c r="B13" s="18"/>
      <c r="C13" s="2">
        <v>32</v>
      </c>
      <c r="D13" s="12">
        <v>4608</v>
      </c>
      <c r="E13" s="3">
        <v>2037</v>
      </c>
      <c r="F13" s="3">
        <f t="shared" si="0"/>
        <v>2571</v>
      </c>
      <c r="G13" s="50">
        <f t="shared" si="1"/>
        <v>0.55794270833333337</v>
      </c>
      <c r="I13" s="14" t="s">
        <v>61</v>
      </c>
    </row>
    <row r="14" spans="1:10" s="14" customFormat="1" ht="15" customHeight="1" x14ac:dyDescent="0.2">
      <c r="A14" s="32"/>
      <c r="B14" s="46"/>
      <c r="C14" s="59">
        <v>37</v>
      </c>
      <c r="D14" s="12">
        <v>4608</v>
      </c>
      <c r="E14" s="3">
        <v>1902</v>
      </c>
      <c r="F14" s="3">
        <f t="shared" si="0"/>
        <v>2706</v>
      </c>
      <c r="G14" s="50">
        <f t="shared" si="1"/>
        <v>0.58723958333333337</v>
      </c>
    </row>
    <row r="15" spans="1:10" ht="15" customHeight="1" x14ac:dyDescent="0.2">
      <c r="B15" s="19" t="s">
        <v>48</v>
      </c>
      <c r="C15" s="2">
        <v>22</v>
      </c>
      <c r="D15" s="38">
        <v>4608</v>
      </c>
      <c r="E15" s="60">
        <v>2197</v>
      </c>
      <c r="F15" s="60">
        <f t="shared" si="0"/>
        <v>2411</v>
      </c>
      <c r="G15" s="62">
        <f t="shared" si="1"/>
        <v>0.52322048611111116</v>
      </c>
    </row>
    <row r="16" spans="1:10" ht="15" customHeight="1" x14ac:dyDescent="0.2">
      <c r="B16" s="18"/>
      <c r="C16" s="2">
        <v>27</v>
      </c>
      <c r="D16" s="12">
        <v>4608</v>
      </c>
      <c r="E16" s="3">
        <v>2240</v>
      </c>
      <c r="F16" s="3">
        <f t="shared" si="0"/>
        <v>2368</v>
      </c>
      <c r="G16" s="50">
        <f t="shared" si="1"/>
        <v>0.51388888888888884</v>
      </c>
    </row>
    <row r="17" spans="1:7" ht="15" customHeight="1" x14ac:dyDescent="0.2">
      <c r="B17" s="18"/>
      <c r="C17" s="2">
        <v>32</v>
      </c>
      <c r="D17" s="12">
        <v>4608</v>
      </c>
      <c r="E17" s="3">
        <v>2238</v>
      </c>
      <c r="F17" s="3">
        <f t="shared" si="0"/>
        <v>2370</v>
      </c>
      <c r="G17" s="50">
        <f t="shared" si="1"/>
        <v>0.51432291666666663</v>
      </c>
    </row>
    <row r="18" spans="1:7" ht="15" customHeight="1" thickBot="1" x14ac:dyDescent="0.25">
      <c r="B18" s="39"/>
      <c r="C18" s="5">
        <v>37</v>
      </c>
      <c r="D18" s="13">
        <v>4608</v>
      </c>
      <c r="E18" s="6">
        <v>2227</v>
      </c>
      <c r="F18" s="6">
        <f t="shared" si="0"/>
        <v>2381</v>
      </c>
      <c r="G18" s="52">
        <f t="shared" si="1"/>
        <v>0.51671006944444442</v>
      </c>
    </row>
    <row r="19" spans="1:7" ht="15" customHeight="1" x14ac:dyDescent="0.25">
      <c r="A19" s="31" t="s">
        <v>5</v>
      </c>
      <c r="B19" s="16" t="s">
        <v>22</v>
      </c>
      <c r="C19" s="9">
        <v>22</v>
      </c>
      <c r="D19" s="11">
        <v>2304</v>
      </c>
      <c r="E19" s="15">
        <v>554</v>
      </c>
      <c r="F19" s="15">
        <f t="shared" si="0"/>
        <v>1750</v>
      </c>
      <c r="G19" s="49">
        <f t="shared" si="1"/>
        <v>0.75954861111111116</v>
      </c>
    </row>
    <row r="20" spans="1:7" ht="15" customHeight="1" x14ac:dyDescent="0.2">
      <c r="B20" s="18"/>
      <c r="C20" s="2">
        <v>27</v>
      </c>
      <c r="D20" s="12">
        <v>2275</v>
      </c>
      <c r="E20" s="3">
        <v>481</v>
      </c>
      <c r="F20" s="3">
        <f t="shared" si="0"/>
        <v>1794</v>
      </c>
      <c r="G20" s="50">
        <f t="shared" si="1"/>
        <v>0.78857142857142859</v>
      </c>
    </row>
    <row r="21" spans="1:7" ht="15" customHeight="1" x14ac:dyDescent="0.2">
      <c r="B21" s="18"/>
      <c r="C21" s="2">
        <v>32</v>
      </c>
      <c r="D21" s="12">
        <v>2043</v>
      </c>
      <c r="E21" s="3">
        <v>397</v>
      </c>
      <c r="F21" s="3">
        <f t="shared" si="0"/>
        <v>1646</v>
      </c>
      <c r="G21" s="50">
        <f t="shared" si="1"/>
        <v>0.80567792462065591</v>
      </c>
    </row>
    <row r="22" spans="1:7" ht="15" customHeight="1" x14ac:dyDescent="0.2">
      <c r="B22" s="20"/>
      <c r="C22" s="2">
        <v>37</v>
      </c>
      <c r="D22" s="12">
        <v>1587</v>
      </c>
      <c r="E22" s="3">
        <v>661</v>
      </c>
      <c r="F22" s="3">
        <f t="shared" si="0"/>
        <v>926</v>
      </c>
      <c r="G22" s="50">
        <f t="shared" si="1"/>
        <v>0.58349086326402011</v>
      </c>
    </row>
    <row r="23" spans="1:7" ht="15" customHeight="1" x14ac:dyDescent="0.2">
      <c r="B23" s="25" t="s">
        <v>23</v>
      </c>
      <c r="C23" s="58">
        <v>22</v>
      </c>
      <c r="D23" s="38">
        <v>4608</v>
      </c>
      <c r="E23" s="60">
        <v>2071</v>
      </c>
      <c r="F23" s="60">
        <f t="shared" si="0"/>
        <v>2537</v>
      </c>
      <c r="G23" s="62">
        <f t="shared" si="1"/>
        <v>0.55056423611111116</v>
      </c>
    </row>
    <row r="24" spans="1:7" ht="15" customHeight="1" x14ac:dyDescent="0.2">
      <c r="B24" s="18"/>
      <c r="C24" s="2">
        <v>27</v>
      </c>
      <c r="D24" s="12">
        <v>4608</v>
      </c>
      <c r="E24" s="3">
        <v>1975</v>
      </c>
      <c r="F24" s="3">
        <f t="shared" si="0"/>
        <v>2633</v>
      </c>
      <c r="G24" s="50">
        <f t="shared" si="1"/>
        <v>0.57139756944444442</v>
      </c>
    </row>
    <row r="25" spans="1:7" ht="15" customHeight="1" x14ac:dyDescent="0.2">
      <c r="B25" s="25"/>
      <c r="C25" s="2">
        <v>32</v>
      </c>
      <c r="D25" s="12">
        <v>4608</v>
      </c>
      <c r="E25" s="3">
        <v>1648</v>
      </c>
      <c r="F25" s="3">
        <f t="shared" si="0"/>
        <v>2960</v>
      </c>
      <c r="G25" s="50">
        <f t="shared" si="1"/>
        <v>0.64236111111111116</v>
      </c>
    </row>
    <row r="26" spans="1:7" ht="15" customHeight="1" x14ac:dyDescent="0.2">
      <c r="B26" s="18"/>
      <c r="C26" s="59">
        <v>37</v>
      </c>
      <c r="D26" s="37">
        <v>4608</v>
      </c>
      <c r="E26" s="61">
        <v>1484</v>
      </c>
      <c r="F26" s="61">
        <f t="shared" si="0"/>
        <v>3124</v>
      </c>
      <c r="G26" s="63">
        <f t="shared" si="1"/>
        <v>0.67795138888888884</v>
      </c>
    </row>
    <row r="27" spans="1:7" ht="15" customHeight="1" x14ac:dyDescent="0.2">
      <c r="B27" s="19" t="s">
        <v>24</v>
      </c>
      <c r="C27" s="2">
        <v>22</v>
      </c>
      <c r="D27" s="12">
        <v>4608</v>
      </c>
      <c r="E27" s="3">
        <v>2207</v>
      </c>
      <c r="F27" s="3">
        <f t="shared" si="0"/>
        <v>2401</v>
      </c>
      <c r="G27" s="50">
        <f t="shared" si="1"/>
        <v>0.52105034722222221</v>
      </c>
    </row>
    <row r="28" spans="1:7" ht="15" customHeight="1" x14ac:dyDescent="0.2">
      <c r="B28" s="18"/>
      <c r="C28" s="2">
        <v>27</v>
      </c>
      <c r="D28" s="12">
        <v>4608</v>
      </c>
      <c r="E28" s="3">
        <v>2238</v>
      </c>
      <c r="F28" s="3">
        <f t="shared" si="0"/>
        <v>2370</v>
      </c>
      <c r="G28" s="50">
        <f t="shared" si="1"/>
        <v>0.51432291666666663</v>
      </c>
    </row>
    <row r="29" spans="1:7" ht="15" customHeight="1" x14ac:dyDescent="0.2">
      <c r="B29" s="18"/>
      <c r="C29" s="2">
        <v>32</v>
      </c>
      <c r="D29" s="12">
        <v>4608</v>
      </c>
      <c r="E29" s="3">
        <v>2216</v>
      </c>
      <c r="F29" s="3">
        <f t="shared" si="0"/>
        <v>2392</v>
      </c>
      <c r="G29" s="50">
        <f t="shared" si="1"/>
        <v>0.51909722222222221</v>
      </c>
    </row>
    <row r="30" spans="1:7" ht="15" customHeight="1" x14ac:dyDescent="0.2">
      <c r="B30" s="25"/>
      <c r="C30" s="2">
        <v>37</v>
      </c>
      <c r="D30" s="12">
        <v>4608</v>
      </c>
      <c r="E30" s="3">
        <v>2064</v>
      </c>
      <c r="F30" s="3">
        <f t="shared" si="0"/>
        <v>2544</v>
      </c>
      <c r="G30" s="50">
        <f t="shared" si="1"/>
        <v>0.55208333333333337</v>
      </c>
    </row>
    <row r="31" spans="1:7" s="10" customFormat="1" ht="15" customHeight="1" x14ac:dyDescent="0.2">
      <c r="A31" s="32"/>
      <c r="B31" s="19" t="s">
        <v>25</v>
      </c>
      <c r="C31" s="58">
        <v>22</v>
      </c>
      <c r="D31" s="38">
        <v>3839</v>
      </c>
      <c r="E31" s="60">
        <v>1712</v>
      </c>
      <c r="F31" s="60">
        <f t="shared" si="0"/>
        <v>2127</v>
      </c>
      <c r="G31" s="62">
        <f t="shared" si="1"/>
        <v>0.55405053399322746</v>
      </c>
    </row>
    <row r="32" spans="1:7" s="10" customFormat="1" ht="15" customHeight="1" x14ac:dyDescent="0.2">
      <c r="A32" s="32"/>
      <c r="B32" s="25"/>
      <c r="C32" s="2">
        <v>27</v>
      </c>
      <c r="D32" s="12">
        <v>3789</v>
      </c>
      <c r="E32" s="3">
        <v>1590</v>
      </c>
      <c r="F32" s="3">
        <f t="shared" si="0"/>
        <v>2199</v>
      </c>
      <c r="G32" s="50">
        <f t="shared" si="1"/>
        <v>0.58036421219319079</v>
      </c>
    </row>
    <row r="33" spans="1:7" s="10" customFormat="1" ht="15" customHeight="1" x14ac:dyDescent="0.2">
      <c r="A33" s="32"/>
      <c r="B33" s="25"/>
      <c r="C33" s="2">
        <v>32</v>
      </c>
      <c r="D33" s="12">
        <v>3795</v>
      </c>
      <c r="E33" s="3">
        <v>1629</v>
      </c>
      <c r="F33" s="3">
        <f t="shared" si="0"/>
        <v>2166</v>
      </c>
      <c r="G33" s="50">
        <f t="shared" si="1"/>
        <v>0.57075098814229253</v>
      </c>
    </row>
    <row r="34" spans="1:7" s="10" customFormat="1" ht="15" customHeight="1" thickBot="1" x14ac:dyDescent="0.25">
      <c r="A34" s="32"/>
      <c r="B34" s="40"/>
      <c r="C34" s="5">
        <v>37</v>
      </c>
      <c r="D34" s="13">
        <v>3667</v>
      </c>
      <c r="E34" s="6">
        <v>1437</v>
      </c>
      <c r="F34" s="6">
        <f t="shared" si="0"/>
        <v>2230</v>
      </c>
      <c r="G34" s="52">
        <f t="shared" si="1"/>
        <v>0.60812653395145899</v>
      </c>
    </row>
    <row r="35" spans="1:7" s="10" customFormat="1" ht="15" customHeight="1" x14ac:dyDescent="0.25">
      <c r="A35" s="31" t="s">
        <v>6</v>
      </c>
      <c r="B35" s="16" t="s">
        <v>26</v>
      </c>
      <c r="C35" s="9">
        <v>22</v>
      </c>
      <c r="D35" s="11">
        <v>2304</v>
      </c>
      <c r="E35" s="15">
        <v>1041</v>
      </c>
      <c r="F35" s="15">
        <f t="shared" si="0"/>
        <v>1263</v>
      </c>
      <c r="G35" s="49">
        <f t="shared" si="1"/>
        <v>0.54817708333333337</v>
      </c>
    </row>
    <row r="36" spans="1:7" ht="15" customHeight="1" x14ac:dyDescent="0.2">
      <c r="B36" s="18"/>
      <c r="C36" s="2">
        <v>27</v>
      </c>
      <c r="D36" s="12">
        <v>2304</v>
      </c>
      <c r="E36" s="3">
        <v>1085</v>
      </c>
      <c r="F36" s="3">
        <f t="shared" si="0"/>
        <v>1219</v>
      </c>
      <c r="G36" s="50">
        <f t="shared" si="1"/>
        <v>0.52907986111111116</v>
      </c>
    </row>
    <row r="37" spans="1:7" ht="15" customHeight="1" x14ac:dyDescent="0.2">
      <c r="B37" s="18"/>
      <c r="C37" s="2">
        <v>32</v>
      </c>
      <c r="D37" s="12">
        <v>2304</v>
      </c>
      <c r="E37" s="3">
        <v>1049</v>
      </c>
      <c r="F37" s="3">
        <f t="shared" si="0"/>
        <v>1255</v>
      </c>
      <c r="G37" s="50">
        <f t="shared" si="1"/>
        <v>0.54470486111111116</v>
      </c>
    </row>
    <row r="38" spans="1:7" ht="15" customHeight="1" x14ac:dyDescent="0.2">
      <c r="B38" s="18"/>
      <c r="C38" s="59">
        <v>37</v>
      </c>
      <c r="D38" s="12">
        <v>2304</v>
      </c>
      <c r="E38" s="3">
        <v>793</v>
      </c>
      <c r="F38" s="3">
        <f t="shared" si="0"/>
        <v>1511</v>
      </c>
      <c r="G38" s="50">
        <f t="shared" si="1"/>
        <v>0.65581597222222221</v>
      </c>
    </row>
    <row r="39" spans="1:7" ht="15" customHeight="1" x14ac:dyDescent="0.2">
      <c r="B39" s="19" t="s">
        <v>27</v>
      </c>
      <c r="C39" s="2">
        <v>22</v>
      </c>
      <c r="D39" s="38">
        <v>2304</v>
      </c>
      <c r="E39" s="60">
        <v>1049</v>
      </c>
      <c r="F39" s="60">
        <f t="shared" si="0"/>
        <v>1255</v>
      </c>
      <c r="G39" s="62">
        <f t="shared" si="1"/>
        <v>0.54470486111111116</v>
      </c>
    </row>
    <row r="40" spans="1:7" ht="15" customHeight="1" x14ac:dyDescent="0.2">
      <c r="B40" s="18"/>
      <c r="C40" s="2">
        <v>27</v>
      </c>
      <c r="D40" s="12">
        <v>2304</v>
      </c>
      <c r="E40" s="3">
        <v>1074</v>
      </c>
      <c r="F40" s="3">
        <f t="shared" si="0"/>
        <v>1230</v>
      </c>
      <c r="G40" s="50">
        <f t="shared" si="1"/>
        <v>0.53385416666666663</v>
      </c>
    </row>
    <row r="41" spans="1:7" ht="15" customHeight="1" x14ac:dyDescent="0.2">
      <c r="B41" s="18"/>
      <c r="C41" s="2">
        <v>32</v>
      </c>
      <c r="D41" s="12">
        <v>2304</v>
      </c>
      <c r="E41" s="3">
        <v>1036</v>
      </c>
      <c r="F41" s="3">
        <f t="shared" si="0"/>
        <v>1268</v>
      </c>
      <c r="G41" s="50">
        <f t="shared" si="1"/>
        <v>0.55034722222222221</v>
      </c>
    </row>
    <row r="42" spans="1:7" ht="15" customHeight="1" thickBot="1" x14ac:dyDescent="0.25">
      <c r="B42" s="24"/>
      <c r="C42" s="5">
        <v>37</v>
      </c>
      <c r="D42" s="13">
        <v>2304</v>
      </c>
      <c r="E42" s="6">
        <v>935</v>
      </c>
      <c r="F42" s="6">
        <f t="shared" si="0"/>
        <v>1369</v>
      </c>
      <c r="G42" s="52">
        <f t="shared" si="1"/>
        <v>0.59418402777777779</v>
      </c>
    </row>
    <row r="43" spans="1:7" ht="15" customHeight="1" x14ac:dyDescent="0.25">
      <c r="A43" s="31" t="s">
        <v>7</v>
      </c>
      <c r="B43" s="16" t="s">
        <v>28</v>
      </c>
      <c r="C43" s="9">
        <v>22</v>
      </c>
      <c r="D43" s="11">
        <v>4608</v>
      </c>
      <c r="E43" s="15">
        <v>2201</v>
      </c>
      <c r="F43" s="15">
        <f t="shared" si="0"/>
        <v>2407</v>
      </c>
      <c r="G43" s="49">
        <f t="shared" si="1"/>
        <v>0.52235243055555558</v>
      </c>
    </row>
    <row r="44" spans="1:7" ht="15" customHeight="1" x14ac:dyDescent="0.2">
      <c r="B44" s="18"/>
      <c r="C44" s="2">
        <v>27</v>
      </c>
      <c r="D44" s="12">
        <v>4608</v>
      </c>
      <c r="E44" s="3">
        <v>2236</v>
      </c>
      <c r="F44" s="3">
        <f t="shared" si="0"/>
        <v>2372</v>
      </c>
      <c r="G44" s="50">
        <f t="shared" si="1"/>
        <v>0.51475694444444442</v>
      </c>
    </row>
    <row r="45" spans="1:7" ht="15" customHeight="1" x14ac:dyDescent="0.2">
      <c r="B45" s="18"/>
      <c r="C45" s="2">
        <v>32</v>
      </c>
      <c r="D45" s="12">
        <v>4608</v>
      </c>
      <c r="E45" s="3">
        <v>2108</v>
      </c>
      <c r="F45" s="3">
        <f t="shared" si="0"/>
        <v>2500</v>
      </c>
      <c r="G45" s="50">
        <f t="shared" si="1"/>
        <v>0.54253472222222221</v>
      </c>
    </row>
    <row r="46" spans="1:7" ht="15" customHeight="1" thickBot="1" x14ac:dyDescent="0.25">
      <c r="B46" s="17"/>
      <c r="C46" s="2">
        <v>37</v>
      </c>
      <c r="D46" s="12">
        <v>4608</v>
      </c>
      <c r="E46" s="3">
        <v>1775</v>
      </c>
      <c r="F46" s="3">
        <f t="shared" si="0"/>
        <v>2833</v>
      </c>
      <c r="G46" s="50">
        <f t="shared" si="1"/>
        <v>0.61480034722222221</v>
      </c>
    </row>
    <row r="47" spans="1:7" ht="15" customHeight="1" x14ac:dyDescent="0.25">
      <c r="A47" s="31" t="s">
        <v>8</v>
      </c>
      <c r="B47" s="16" t="s">
        <v>29</v>
      </c>
      <c r="C47" s="9">
        <v>22</v>
      </c>
      <c r="D47" s="38">
        <v>2304</v>
      </c>
      <c r="E47" s="60">
        <v>1010</v>
      </c>
      <c r="F47" s="60">
        <f t="shared" si="0"/>
        <v>1294</v>
      </c>
      <c r="G47" s="62">
        <f t="shared" si="1"/>
        <v>0.56163194444444442</v>
      </c>
    </row>
    <row r="48" spans="1:7" ht="15" customHeight="1" x14ac:dyDescent="0.2">
      <c r="B48" s="25"/>
      <c r="C48" s="2">
        <v>27</v>
      </c>
      <c r="D48" s="12">
        <v>2304</v>
      </c>
      <c r="E48" s="3">
        <v>923</v>
      </c>
      <c r="F48" s="3">
        <f t="shared" si="0"/>
        <v>1381</v>
      </c>
      <c r="G48" s="50">
        <f t="shared" si="1"/>
        <v>0.59939236111111116</v>
      </c>
    </row>
    <row r="49" spans="1:7" ht="15" customHeight="1" x14ac:dyDescent="0.2">
      <c r="B49" s="18"/>
      <c r="C49" s="2">
        <v>32</v>
      </c>
      <c r="D49" s="12">
        <v>2275</v>
      </c>
      <c r="E49" s="3">
        <v>787</v>
      </c>
      <c r="F49" s="3">
        <f t="shared" si="0"/>
        <v>1488</v>
      </c>
      <c r="G49" s="50">
        <f t="shared" si="1"/>
        <v>0.65406593406593405</v>
      </c>
    </row>
    <row r="50" spans="1:7" ht="15" customHeight="1" thickBot="1" x14ac:dyDescent="0.25">
      <c r="B50" s="24"/>
      <c r="C50" s="5">
        <v>37</v>
      </c>
      <c r="D50" s="13">
        <v>1804</v>
      </c>
      <c r="E50" s="6">
        <v>1322</v>
      </c>
      <c r="F50" s="6">
        <f t="shared" si="0"/>
        <v>482</v>
      </c>
      <c r="G50" s="52">
        <f t="shared" si="1"/>
        <v>0.26718403547671843</v>
      </c>
    </row>
    <row r="51" spans="1:7" s="14" customFormat="1" ht="15" customHeight="1" x14ac:dyDescent="0.25">
      <c r="A51" s="31" t="s">
        <v>18</v>
      </c>
      <c r="B51" s="16" t="s">
        <v>15</v>
      </c>
      <c r="C51" s="9">
        <v>22</v>
      </c>
      <c r="D51" s="11">
        <v>231</v>
      </c>
      <c r="E51" s="15">
        <v>111</v>
      </c>
      <c r="F51" s="15">
        <f t="shared" si="0"/>
        <v>120</v>
      </c>
      <c r="G51" s="49">
        <f t="shared" si="1"/>
        <v>0.51948051948051943</v>
      </c>
    </row>
    <row r="52" spans="1:7" s="14" customFormat="1" ht="15" customHeight="1" x14ac:dyDescent="0.2">
      <c r="A52" s="32"/>
      <c r="B52" s="18"/>
      <c r="C52" s="2">
        <v>27</v>
      </c>
      <c r="D52" s="12">
        <v>65</v>
      </c>
      <c r="E52" s="3">
        <v>0</v>
      </c>
      <c r="F52" s="3">
        <f t="shared" si="0"/>
        <v>65</v>
      </c>
      <c r="G52" s="50">
        <f t="shared" si="1"/>
        <v>1</v>
      </c>
    </row>
    <row r="53" spans="1:7" s="14" customFormat="1" ht="15" customHeight="1" x14ac:dyDescent="0.2">
      <c r="A53" s="32"/>
      <c r="B53" s="18"/>
      <c r="C53" s="2">
        <v>32</v>
      </c>
      <c r="D53" s="12">
        <v>316</v>
      </c>
      <c r="E53" s="3">
        <v>0</v>
      </c>
      <c r="F53" s="3">
        <f t="shared" si="0"/>
        <v>316</v>
      </c>
      <c r="G53" s="50">
        <f t="shared" si="1"/>
        <v>1</v>
      </c>
    </row>
    <row r="54" spans="1:7" s="14" customFormat="1" ht="15" customHeight="1" x14ac:dyDescent="0.2">
      <c r="A54" s="32"/>
      <c r="B54" s="18"/>
      <c r="C54" s="59">
        <v>37</v>
      </c>
      <c r="D54" s="12">
        <v>218</v>
      </c>
      <c r="E54" s="3">
        <v>0</v>
      </c>
      <c r="F54" s="3">
        <f t="shared" si="0"/>
        <v>218</v>
      </c>
      <c r="G54" s="50">
        <f t="shared" si="1"/>
        <v>1</v>
      </c>
    </row>
    <row r="55" spans="1:7" s="14" customFormat="1" ht="15" customHeight="1" x14ac:dyDescent="0.2">
      <c r="A55" s="32"/>
      <c r="B55" s="19" t="s">
        <v>16</v>
      </c>
      <c r="C55" s="2">
        <v>22</v>
      </c>
      <c r="D55" s="38">
        <v>0</v>
      </c>
      <c r="E55" s="60">
        <v>0</v>
      </c>
      <c r="F55" s="60">
        <f t="shared" si="0"/>
        <v>0</v>
      </c>
      <c r="G55" s="62">
        <f t="shared" si="1"/>
        <v>0</v>
      </c>
    </row>
    <row r="56" spans="1:7" s="14" customFormat="1" ht="15" customHeight="1" x14ac:dyDescent="0.2">
      <c r="A56" s="32"/>
      <c r="B56" s="18"/>
      <c r="C56" s="2">
        <v>27</v>
      </c>
      <c r="D56" s="12">
        <v>0</v>
      </c>
      <c r="E56" s="3">
        <v>0</v>
      </c>
      <c r="F56" s="3">
        <f t="shared" si="0"/>
        <v>0</v>
      </c>
      <c r="G56" s="50">
        <f t="shared" si="1"/>
        <v>0</v>
      </c>
    </row>
    <row r="57" spans="1:7" s="14" customFormat="1" ht="15" customHeight="1" x14ac:dyDescent="0.2">
      <c r="A57" s="32"/>
      <c r="B57" s="18"/>
      <c r="C57" s="2">
        <v>32</v>
      </c>
      <c r="D57" s="12">
        <v>0</v>
      </c>
      <c r="E57" s="3">
        <v>0</v>
      </c>
      <c r="F57" s="3">
        <f t="shared" si="0"/>
        <v>0</v>
      </c>
      <c r="G57" s="50">
        <f t="shared" si="1"/>
        <v>0</v>
      </c>
    </row>
    <row r="58" spans="1:7" s="14" customFormat="1" ht="15" customHeight="1" thickBot="1" x14ac:dyDescent="0.25">
      <c r="A58" s="32"/>
      <c r="B58" s="24"/>
      <c r="C58" s="5">
        <v>37</v>
      </c>
      <c r="D58" s="13">
        <v>0</v>
      </c>
      <c r="E58" s="6">
        <v>0</v>
      </c>
      <c r="F58" s="6">
        <f t="shared" si="0"/>
        <v>0</v>
      </c>
      <c r="G58" s="52">
        <f t="shared" si="1"/>
        <v>0</v>
      </c>
    </row>
    <row r="59" spans="1:7" ht="15" customHeight="1" x14ac:dyDescent="0.25">
      <c r="A59" s="31" t="s">
        <v>9</v>
      </c>
      <c r="B59" s="16" t="s">
        <v>30</v>
      </c>
      <c r="C59" s="9">
        <v>22</v>
      </c>
      <c r="D59" s="11">
        <v>2304</v>
      </c>
      <c r="E59" s="15">
        <v>1009</v>
      </c>
      <c r="F59" s="15">
        <f t="shared" si="0"/>
        <v>1295</v>
      </c>
      <c r="G59" s="49">
        <f t="shared" si="1"/>
        <v>0.56206597222222221</v>
      </c>
    </row>
    <row r="60" spans="1:7" ht="15" customHeight="1" x14ac:dyDescent="0.2">
      <c r="B60" s="18"/>
      <c r="C60" s="2">
        <v>27</v>
      </c>
      <c r="D60" s="12">
        <v>2304</v>
      </c>
      <c r="E60" s="3">
        <v>1025</v>
      </c>
      <c r="F60" s="3">
        <f t="shared" si="0"/>
        <v>1279</v>
      </c>
      <c r="G60" s="50">
        <f t="shared" si="1"/>
        <v>0.55512152777777779</v>
      </c>
    </row>
    <row r="61" spans="1:7" s="10" customFormat="1" ht="15" customHeight="1" x14ac:dyDescent="0.2">
      <c r="A61" s="32"/>
      <c r="B61" s="25"/>
      <c r="C61" s="2">
        <v>32</v>
      </c>
      <c r="D61" s="12">
        <v>2304</v>
      </c>
      <c r="E61" s="3">
        <v>974</v>
      </c>
      <c r="F61" s="3">
        <f t="shared" si="0"/>
        <v>1330</v>
      </c>
      <c r="G61" s="50">
        <f t="shared" si="1"/>
        <v>0.57725694444444442</v>
      </c>
    </row>
    <row r="62" spans="1:7" s="10" customFormat="1" ht="15" customHeight="1" x14ac:dyDescent="0.2">
      <c r="A62" s="32"/>
      <c r="B62" s="26"/>
      <c r="C62" s="2">
        <v>37</v>
      </c>
      <c r="D62" s="12">
        <v>2304</v>
      </c>
      <c r="E62" s="3">
        <v>694</v>
      </c>
      <c r="F62" s="3">
        <f t="shared" si="0"/>
        <v>1610</v>
      </c>
      <c r="G62" s="50">
        <f t="shared" si="1"/>
        <v>0.69878472222222221</v>
      </c>
    </row>
    <row r="63" spans="1:7" s="14" customFormat="1" ht="15" customHeight="1" x14ac:dyDescent="0.2">
      <c r="A63" s="32"/>
      <c r="B63" s="27" t="s">
        <v>31</v>
      </c>
      <c r="C63" s="58">
        <v>22</v>
      </c>
      <c r="D63" s="38">
        <v>4608</v>
      </c>
      <c r="E63" s="60">
        <v>2240</v>
      </c>
      <c r="F63" s="60">
        <f t="shared" si="0"/>
        <v>2368</v>
      </c>
      <c r="G63" s="62">
        <f t="shared" si="1"/>
        <v>0.51388888888888884</v>
      </c>
    </row>
    <row r="64" spans="1:7" s="14" customFormat="1" ht="15" customHeight="1" x14ac:dyDescent="0.2">
      <c r="A64" s="32"/>
      <c r="B64" s="18"/>
      <c r="C64" s="2">
        <v>27</v>
      </c>
      <c r="D64" s="12">
        <v>4608</v>
      </c>
      <c r="E64" s="3">
        <v>2147</v>
      </c>
      <c r="F64" s="3">
        <f t="shared" si="0"/>
        <v>2461</v>
      </c>
      <c r="G64" s="50">
        <f t="shared" si="1"/>
        <v>0.53407118055555558</v>
      </c>
    </row>
    <row r="65" spans="1:7" s="14" customFormat="1" ht="15" customHeight="1" x14ac:dyDescent="0.2">
      <c r="A65" s="32"/>
      <c r="B65" s="18"/>
      <c r="C65" s="2">
        <v>32</v>
      </c>
      <c r="D65" s="12">
        <v>4608</v>
      </c>
      <c r="E65" s="3">
        <v>2054</v>
      </c>
      <c r="F65" s="3">
        <f t="shared" si="0"/>
        <v>2554</v>
      </c>
      <c r="G65" s="50">
        <f t="shared" si="1"/>
        <v>0.55425347222222221</v>
      </c>
    </row>
    <row r="66" spans="1:7" s="14" customFormat="1" ht="15" customHeight="1" x14ac:dyDescent="0.2">
      <c r="A66" s="32"/>
      <c r="B66" s="23"/>
      <c r="C66" s="59">
        <v>37</v>
      </c>
      <c r="D66" s="37">
        <v>4586</v>
      </c>
      <c r="E66" s="61">
        <v>917</v>
      </c>
      <c r="F66" s="61">
        <f t="shared" si="0"/>
        <v>3669</v>
      </c>
      <c r="G66" s="63">
        <f t="shared" si="1"/>
        <v>0.80004361098996946</v>
      </c>
    </row>
    <row r="67" spans="1:7" s="14" customFormat="1" ht="15" customHeight="1" x14ac:dyDescent="0.2">
      <c r="A67" s="32"/>
      <c r="B67" s="21" t="s">
        <v>32</v>
      </c>
      <c r="C67" s="58">
        <v>22</v>
      </c>
      <c r="D67" s="12">
        <v>4608</v>
      </c>
      <c r="E67" s="3">
        <v>1946</v>
      </c>
      <c r="F67" s="3">
        <f t="shared" si="0"/>
        <v>2662</v>
      </c>
      <c r="G67" s="50">
        <f t="shared" si="1"/>
        <v>0.57769097222222221</v>
      </c>
    </row>
    <row r="68" spans="1:7" s="14" customFormat="1" ht="15" customHeight="1" x14ac:dyDescent="0.2">
      <c r="A68" s="32"/>
      <c r="B68" s="22"/>
      <c r="C68" s="2">
        <v>27</v>
      </c>
      <c r="D68" s="12">
        <v>4608</v>
      </c>
      <c r="E68" s="3">
        <v>1986</v>
      </c>
      <c r="F68" s="3">
        <f t="shared" ref="F68:F114" si="2">D68-E68</f>
        <v>2622</v>
      </c>
      <c r="G68" s="50">
        <f t="shared" ref="G68:G114" si="3">IF(F68=0,0,F68/D68)</f>
        <v>0.56901041666666663</v>
      </c>
    </row>
    <row r="69" spans="1:7" s="14" customFormat="1" ht="15" customHeight="1" x14ac:dyDescent="0.2">
      <c r="A69" s="32"/>
      <c r="B69" s="22"/>
      <c r="C69" s="2">
        <v>32</v>
      </c>
      <c r="D69" s="12">
        <v>4608</v>
      </c>
      <c r="E69" s="3">
        <v>1776</v>
      </c>
      <c r="F69" s="3">
        <f t="shared" si="2"/>
        <v>2832</v>
      </c>
      <c r="G69" s="50">
        <f t="shared" si="3"/>
        <v>0.61458333333333337</v>
      </c>
    </row>
    <row r="70" spans="1:7" s="14" customFormat="1" ht="15" customHeight="1" x14ac:dyDescent="0.2">
      <c r="A70" s="32"/>
      <c r="B70" s="23"/>
      <c r="C70" s="59">
        <v>37</v>
      </c>
      <c r="D70" s="12">
        <v>4485</v>
      </c>
      <c r="E70" s="3">
        <v>719</v>
      </c>
      <c r="F70" s="3">
        <f t="shared" si="2"/>
        <v>3766</v>
      </c>
      <c r="G70" s="50">
        <f t="shared" si="3"/>
        <v>0.83968784838350052</v>
      </c>
    </row>
    <row r="71" spans="1:7" ht="15" customHeight="1" x14ac:dyDescent="0.2">
      <c r="B71" s="21" t="s">
        <v>49</v>
      </c>
      <c r="C71" s="2">
        <v>22</v>
      </c>
      <c r="D71" s="38">
        <v>4608</v>
      </c>
      <c r="E71" s="60">
        <v>2186</v>
      </c>
      <c r="F71" s="60">
        <f t="shared" si="2"/>
        <v>2422</v>
      </c>
      <c r="G71" s="62">
        <f t="shared" si="3"/>
        <v>0.52560763888888884</v>
      </c>
    </row>
    <row r="72" spans="1:7" ht="15" customHeight="1" x14ac:dyDescent="0.2">
      <c r="B72" s="22"/>
      <c r="C72" s="2">
        <v>27</v>
      </c>
      <c r="D72" s="12">
        <v>4608</v>
      </c>
      <c r="E72" s="3">
        <v>2233</v>
      </c>
      <c r="F72" s="3">
        <f t="shared" si="2"/>
        <v>2375</v>
      </c>
      <c r="G72" s="50">
        <f t="shared" si="3"/>
        <v>0.51540798611111116</v>
      </c>
    </row>
    <row r="73" spans="1:7" ht="15" customHeight="1" x14ac:dyDescent="0.2">
      <c r="B73" s="22"/>
      <c r="C73" s="2">
        <v>32</v>
      </c>
      <c r="D73" s="12">
        <v>4608</v>
      </c>
      <c r="E73" s="3">
        <v>2195</v>
      </c>
      <c r="F73" s="3">
        <f t="shared" si="2"/>
        <v>2413</v>
      </c>
      <c r="G73" s="50">
        <f t="shared" si="3"/>
        <v>0.52365451388888884</v>
      </c>
    </row>
    <row r="74" spans="1:7" ht="15" customHeight="1" thickBot="1" x14ac:dyDescent="0.25">
      <c r="B74" s="41"/>
      <c r="C74" s="5">
        <v>37</v>
      </c>
      <c r="D74" s="13">
        <v>4608</v>
      </c>
      <c r="E74" s="6">
        <v>1858</v>
      </c>
      <c r="F74" s="6">
        <f t="shared" si="2"/>
        <v>2750</v>
      </c>
      <c r="G74" s="52">
        <f t="shared" si="3"/>
        <v>0.59678819444444442</v>
      </c>
    </row>
    <row r="75" spans="1:7" ht="15" customHeight="1" x14ac:dyDescent="0.25">
      <c r="A75" s="31" t="s">
        <v>10</v>
      </c>
      <c r="B75" s="42" t="s">
        <v>33</v>
      </c>
      <c r="C75" s="9">
        <v>22</v>
      </c>
      <c r="D75" s="11">
        <v>2286</v>
      </c>
      <c r="E75" s="15">
        <v>507</v>
      </c>
      <c r="F75" s="15">
        <f t="shared" si="2"/>
        <v>1779</v>
      </c>
      <c r="G75" s="49">
        <f t="shared" si="3"/>
        <v>0.77821522309711288</v>
      </c>
    </row>
    <row r="76" spans="1:7" ht="15" customHeight="1" x14ac:dyDescent="0.2">
      <c r="B76" s="22"/>
      <c r="C76" s="2">
        <v>27</v>
      </c>
      <c r="D76" s="12">
        <v>2170</v>
      </c>
      <c r="E76" s="3">
        <v>423</v>
      </c>
      <c r="F76" s="3">
        <f t="shared" si="2"/>
        <v>1747</v>
      </c>
      <c r="G76" s="50">
        <f t="shared" si="3"/>
        <v>0.80506912442396317</v>
      </c>
    </row>
    <row r="77" spans="1:7" ht="15" customHeight="1" x14ac:dyDescent="0.2">
      <c r="B77" s="22"/>
      <c r="C77" s="2">
        <v>32</v>
      </c>
      <c r="D77" s="12">
        <v>1777</v>
      </c>
      <c r="E77" s="3">
        <v>495</v>
      </c>
      <c r="F77" s="3">
        <f t="shared" si="2"/>
        <v>1282</v>
      </c>
      <c r="G77" s="50">
        <f t="shared" si="3"/>
        <v>0.72144063027574568</v>
      </c>
    </row>
    <row r="78" spans="1:7" ht="15" customHeight="1" x14ac:dyDescent="0.2">
      <c r="B78" s="23"/>
      <c r="C78" s="2">
        <v>37</v>
      </c>
      <c r="D78" s="12">
        <v>1147</v>
      </c>
      <c r="E78" s="3">
        <v>517</v>
      </c>
      <c r="F78" s="3">
        <f t="shared" si="2"/>
        <v>630</v>
      </c>
      <c r="G78" s="50">
        <f t="shared" si="3"/>
        <v>0.54925893635571055</v>
      </c>
    </row>
    <row r="79" spans="1:7" ht="15" customHeight="1" x14ac:dyDescent="0.2">
      <c r="B79" s="21" t="s">
        <v>34</v>
      </c>
      <c r="C79" s="58">
        <v>22</v>
      </c>
      <c r="D79" s="38">
        <v>4608</v>
      </c>
      <c r="E79" s="60">
        <v>1961</v>
      </c>
      <c r="F79" s="60">
        <f t="shared" si="2"/>
        <v>2647</v>
      </c>
      <c r="G79" s="62">
        <f t="shared" si="3"/>
        <v>0.57443576388888884</v>
      </c>
    </row>
    <row r="80" spans="1:7" ht="15" customHeight="1" x14ac:dyDescent="0.2">
      <c r="B80" s="22"/>
      <c r="C80" s="2">
        <v>27</v>
      </c>
      <c r="D80" s="12">
        <v>4608</v>
      </c>
      <c r="E80" s="3">
        <v>1809</v>
      </c>
      <c r="F80" s="3">
        <f t="shared" si="2"/>
        <v>2799</v>
      </c>
      <c r="G80" s="50">
        <f t="shared" si="3"/>
        <v>0.607421875</v>
      </c>
    </row>
    <row r="81" spans="1:7" ht="15" customHeight="1" x14ac:dyDescent="0.2">
      <c r="B81" s="22"/>
      <c r="C81" s="2">
        <v>32</v>
      </c>
      <c r="D81" s="12">
        <v>4608</v>
      </c>
      <c r="E81" s="3">
        <v>1552</v>
      </c>
      <c r="F81" s="3">
        <f t="shared" si="2"/>
        <v>3056</v>
      </c>
      <c r="G81" s="50">
        <f t="shared" si="3"/>
        <v>0.66319444444444442</v>
      </c>
    </row>
    <row r="82" spans="1:7" ht="15" customHeight="1" x14ac:dyDescent="0.2">
      <c r="B82" s="28"/>
      <c r="C82" s="59">
        <v>37</v>
      </c>
      <c r="D82" s="37">
        <v>3690</v>
      </c>
      <c r="E82" s="61">
        <v>871</v>
      </c>
      <c r="F82" s="61">
        <f t="shared" si="2"/>
        <v>2819</v>
      </c>
      <c r="G82" s="63">
        <f t="shared" si="3"/>
        <v>0.7639566395663957</v>
      </c>
    </row>
    <row r="83" spans="1:7" ht="15" customHeight="1" x14ac:dyDescent="0.2">
      <c r="B83" s="19" t="s">
        <v>35</v>
      </c>
      <c r="C83" s="2">
        <v>22</v>
      </c>
      <c r="D83" s="12">
        <v>4608</v>
      </c>
      <c r="E83" s="3">
        <v>2232</v>
      </c>
      <c r="F83" s="3">
        <f t="shared" si="2"/>
        <v>2376</v>
      </c>
      <c r="G83" s="50">
        <f t="shared" si="3"/>
        <v>0.515625</v>
      </c>
    </row>
    <row r="84" spans="1:7" ht="15" customHeight="1" x14ac:dyDescent="0.2">
      <c r="B84" s="18"/>
      <c r="C84" s="2">
        <v>27</v>
      </c>
      <c r="D84" s="12">
        <v>4608</v>
      </c>
      <c r="E84" s="3">
        <v>2202</v>
      </c>
      <c r="F84" s="3">
        <f t="shared" si="2"/>
        <v>2406</v>
      </c>
      <c r="G84" s="50">
        <f t="shared" si="3"/>
        <v>0.52213541666666663</v>
      </c>
    </row>
    <row r="85" spans="1:7" ht="15" customHeight="1" x14ac:dyDescent="0.2">
      <c r="B85" s="18"/>
      <c r="C85" s="2">
        <v>32</v>
      </c>
      <c r="D85" s="12">
        <v>4608</v>
      </c>
      <c r="E85" s="3">
        <v>2145</v>
      </c>
      <c r="F85" s="3">
        <f t="shared" si="2"/>
        <v>2463</v>
      </c>
      <c r="G85" s="50">
        <f t="shared" si="3"/>
        <v>0.53450520833333337</v>
      </c>
    </row>
    <row r="86" spans="1:7" ht="15" customHeight="1" x14ac:dyDescent="0.2">
      <c r="B86" s="18"/>
      <c r="C86" s="2">
        <v>37</v>
      </c>
      <c r="D86" s="12">
        <v>4591</v>
      </c>
      <c r="E86" s="3">
        <v>1535</v>
      </c>
      <c r="F86" s="3">
        <f t="shared" si="2"/>
        <v>3056</v>
      </c>
      <c r="G86" s="50">
        <f t="shared" si="3"/>
        <v>0.66565018514484864</v>
      </c>
    </row>
    <row r="87" spans="1:7" ht="15" customHeight="1" x14ac:dyDescent="0.2">
      <c r="B87" s="19" t="s">
        <v>36</v>
      </c>
      <c r="C87" s="58">
        <v>22</v>
      </c>
      <c r="D87" s="38">
        <v>3803</v>
      </c>
      <c r="E87" s="60">
        <v>1663</v>
      </c>
      <c r="F87" s="60">
        <f t="shared" si="2"/>
        <v>2140</v>
      </c>
      <c r="G87" s="62">
        <f t="shared" si="3"/>
        <v>0.56271364712069416</v>
      </c>
    </row>
    <row r="88" spans="1:7" ht="15" customHeight="1" x14ac:dyDescent="0.2">
      <c r="B88" s="18"/>
      <c r="C88" s="2">
        <v>27</v>
      </c>
      <c r="D88" s="12">
        <v>3812</v>
      </c>
      <c r="E88" s="3">
        <v>1650</v>
      </c>
      <c r="F88" s="3">
        <f t="shared" si="2"/>
        <v>2162</v>
      </c>
      <c r="G88" s="50">
        <f t="shared" si="3"/>
        <v>0.56715634837355722</v>
      </c>
    </row>
    <row r="89" spans="1:7" ht="15" customHeight="1" x14ac:dyDescent="0.2">
      <c r="B89" s="18"/>
      <c r="C89" s="2">
        <v>32</v>
      </c>
      <c r="D89" s="12">
        <v>3708</v>
      </c>
      <c r="E89" s="3">
        <v>1385</v>
      </c>
      <c r="F89" s="3">
        <f t="shared" si="2"/>
        <v>2323</v>
      </c>
      <c r="G89" s="50">
        <f t="shared" si="3"/>
        <v>0.62648327939590076</v>
      </c>
    </row>
    <row r="90" spans="1:7" ht="15" customHeight="1" thickBot="1" x14ac:dyDescent="0.25">
      <c r="B90" s="24"/>
      <c r="C90" s="5">
        <v>37</v>
      </c>
      <c r="D90" s="13">
        <v>3540</v>
      </c>
      <c r="E90" s="6">
        <v>1350</v>
      </c>
      <c r="F90" s="6">
        <f t="shared" si="2"/>
        <v>2190</v>
      </c>
      <c r="G90" s="52">
        <f t="shared" si="3"/>
        <v>0.61864406779661019</v>
      </c>
    </row>
    <row r="91" spans="1:7" s="10" customFormat="1" ht="15" customHeight="1" x14ac:dyDescent="0.25">
      <c r="A91" s="31" t="s">
        <v>11</v>
      </c>
      <c r="B91" s="16" t="s">
        <v>26</v>
      </c>
      <c r="C91" s="9">
        <v>22</v>
      </c>
      <c r="D91" s="11">
        <v>2304</v>
      </c>
      <c r="E91" s="15">
        <v>1081</v>
      </c>
      <c r="F91" s="15">
        <f t="shared" si="2"/>
        <v>1223</v>
      </c>
      <c r="G91" s="49">
        <f t="shared" si="3"/>
        <v>0.53081597222222221</v>
      </c>
    </row>
    <row r="92" spans="1:7" ht="15" customHeight="1" x14ac:dyDescent="0.2">
      <c r="B92" s="18"/>
      <c r="C92" s="2">
        <v>27</v>
      </c>
      <c r="D92" s="12">
        <v>2304</v>
      </c>
      <c r="E92" s="3">
        <v>1050</v>
      </c>
      <c r="F92" s="3">
        <f t="shared" si="2"/>
        <v>1254</v>
      </c>
      <c r="G92" s="50">
        <f t="shared" si="3"/>
        <v>0.54427083333333337</v>
      </c>
    </row>
    <row r="93" spans="1:7" ht="15" customHeight="1" x14ac:dyDescent="0.2">
      <c r="B93" s="18"/>
      <c r="C93" s="2">
        <v>32</v>
      </c>
      <c r="D93" s="12">
        <v>2304</v>
      </c>
      <c r="E93" s="3">
        <v>982</v>
      </c>
      <c r="F93" s="3">
        <f t="shared" si="2"/>
        <v>1322</v>
      </c>
      <c r="G93" s="50">
        <f t="shared" si="3"/>
        <v>0.57378472222222221</v>
      </c>
    </row>
    <row r="94" spans="1:7" ht="15" customHeight="1" x14ac:dyDescent="0.2">
      <c r="B94" s="18"/>
      <c r="C94" s="59">
        <v>37</v>
      </c>
      <c r="D94" s="12">
        <v>2304</v>
      </c>
      <c r="E94" s="3">
        <v>627</v>
      </c>
      <c r="F94" s="3">
        <f t="shared" si="2"/>
        <v>1677</v>
      </c>
      <c r="G94" s="50">
        <f t="shared" si="3"/>
        <v>0.72786458333333337</v>
      </c>
    </row>
    <row r="95" spans="1:7" ht="15" customHeight="1" x14ac:dyDescent="0.2">
      <c r="B95" s="19" t="s">
        <v>27</v>
      </c>
      <c r="C95" s="2">
        <v>22</v>
      </c>
      <c r="D95" s="38">
        <v>2304</v>
      </c>
      <c r="E95" s="60">
        <v>1068</v>
      </c>
      <c r="F95" s="60">
        <f t="shared" si="2"/>
        <v>1236</v>
      </c>
      <c r="G95" s="62">
        <f t="shared" si="3"/>
        <v>0.53645833333333337</v>
      </c>
    </row>
    <row r="96" spans="1:7" ht="15" customHeight="1" x14ac:dyDescent="0.2">
      <c r="B96" s="18"/>
      <c r="C96" s="2">
        <v>27</v>
      </c>
      <c r="D96" s="12">
        <v>2304</v>
      </c>
      <c r="E96" s="3">
        <v>1064</v>
      </c>
      <c r="F96" s="3">
        <f t="shared" si="2"/>
        <v>1240</v>
      </c>
      <c r="G96" s="50">
        <f t="shared" si="3"/>
        <v>0.53819444444444442</v>
      </c>
    </row>
    <row r="97" spans="1:7" ht="15" customHeight="1" x14ac:dyDescent="0.2">
      <c r="B97" s="18"/>
      <c r="C97" s="2">
        <v>32</v>
      </c>
      <c r="D97" s="12">
        <v>2304</v>
      </c>
      <c r="E97" s="3">
        <v>934</v>
      </c>
      <c r="F97" s="3">
        <f t="shared" si="2"/>
        <v>1370</v>
      </c>
      <c r="G97" s="50">
        <f t="shared" si="3"/>
        <v>0.59461805555555558</v>
      </c>
    </row>
    <row r="98" spans="1:7" ht="15" customHeight="1" thickBot="1" x14ac:dyDescent="0.25">
      <c r="B98" s="24"/>
      <c r="C98" s="5">
        <v>37</v>
      </c>
      <c r="D98" s="13">
        <v>2304</v>
      </c>
      <c r="E98" s="6">
        <v>702</v>
      </c>
      <c r="F98" s="6">
        <f t="shared" si="2"/>
        <v>1602</v>
      </c>
      <c r="G98" s="52">
        <f t="shared" si="3"/>
        <v>0.6953125</v>
      </c>
    </row>
    <row r="99" spans="1:7" ht="15" customHeight="1" x14ac:dyDescent="0.25">
      <c r="A99" s="31" t="s">
        <v>12</v>
      </c>
      <c r="B99" s="16" t="s">
        <v>28</v>
      </c>
      <c r="C99" s="9">
        <v>22</v>
      </c>
      <c r="D99" s="11">
        <v>4608</v>
      </c>
      <c r="E99" s="15">
        <v>2208</v>
      </c>
      <c r="F99" s="15">
        <f t="shared" si="2"/>
        <v>2400</v>
      </c>
      <c r="G99" s="49">
        <f t="shared" si="3"/>
        <v>0.52083333333333337</v>
      </c>
    </row>
    <row r="100" spans="1:7" ht="15" customHeight="1" x14ac:dyDescent="0.2">
      <c r="B100" s="18"/>
      <c r="C100" s="2">
        <v>27</v>
      </c>
      <c r="D100" s="12">
        <v>4608</v>
      </c>
      <c r="E100" s="3">
        <v>2179</v>
      </c>
      <c r="F100" s="3">
        <f t="shared" si="2"/>
        <v>2429</v>
      </c>
      <c r="G100" s="50">
        <f t="shared" si="3"/>
        <v>0.52712673611111116</v>
      </c>
    </row>
    <row r="101" spans="1:7" ht="15" customHeight="1" x14ac:dyDescent="0.2">
      <c r="B101" s="18"/>
      <c r="C101" s="2">
        <v>32</v>
      </c>
      <c r="D101" s="12">
        <v>4608</v>
      </c>
      <c r="E101" s="3">
        <v>1767</v>
      </c>
      <c r="F101" s="3">
        <f t="shared" si="2"/>
        <v>2841</v>
      </c>
      <c r="G101" s="50">
        <f t="shared" si="3"/>
        <v>0.61653645833333337</v>
      </c>
    </row>
    <row r="102" spans="1:7" ht="15" customHeight="1" thickBot="1" x14ac:dyDescent="0.25">
      <c r="B102" s="18"/>
      <c r="C102" s="2">
        <v>37</v>
      </c>
      <c r="D102" s="13">
        <v>4608</v>
      </c>
      <c r="E102" s="6">
        <v>1488</v>
      </c>
      <c r="F102" s="6">
        <f t="shared" si="2"/>
        <v>3120</v>
      </c>
      <c r="G102" s="52">
        <f t="shared" si="3"/>
        <v>0.67708333333333337</v>
      </c>
    </row>
    <row r="103" spans="1:7" ht="15" customHeight="1" x14ac:dyDescent="0.25">
      <c r="A103" s="31" t="s">
        <v>13</v>
      </c>
      <c r="B103" s="16" t="s">
        <v>37</v>
      </c>
      <c r="C103" s="9">
        <v>22</v>
      </c>
      <c r="D103" s="11">
        <v>2304</v>
      </c>
      <c r="E103" s="15">
        <v>1001</v>
      </c>
      <c r="F103" s="15">
        <f t="shared" si="2"/>
        <v>1303</v>
      </c>
      <c r="G103" s="49">
        <f t="shared" si="3"/>
        <v>0.56553819444444442</v>
      </c>
    </row>
    <row r="104" spans="1:7" ht="15" customHeight="1" x14ac:dyDescent="0.2">
      <c r="A104" s="29"/>
      <c r="B104" s="18"/>
      <c r="C104" s="2">
        <v>27</v>
      </c>
      <c r="D104" s="12">
        <v>2304</v>
      </c>
      <c r="E104" s="3">
        <v>880</v>
      </c>
      <c r="F104" s="3">
        <f t="shared" si="2"/>
        <v>1424</v>
      </c>
      <c r="G104" s="50">
        <f t="shared" si="3"/>
        <v>0.61805555555555558</v>
      </c>
    </row>
    <row r="105" spans="1:7" ht="15" customHeight="1" x14ac:dyDescent="0.2">
      <c r="A105" s="29"/>
      <c r="B105" s="18"/>
      <c r="C105" s="2">
        <v>32</v>
      </c>
      <c r="D105" s="12">
        <v>2092</v>
      </c>
      <c r="E105" s="3">
        <v>499</v>
      </c>
      <c r="F105" s="3">
        <f t="shared" si="2"/>
        <v>1593</v>
      </c>
      <c r="G105" s="50">
        <f t="shared" si="3"/>
        <v>0.76147227533460804</v>
      </c>
    </row>
    <row r="106" spans="1:7" ht="15" customHeight="1" thickBot="1" x14ac:dyDescent="0.25">
      <c r="A106" s="33"/>
      <c r="B106" s="24"/>
      <c r="C106" s="5">
        <v>37</v>
      </c>
      <c r="D106" s="13">
        <v>1546</v>
      </c>
      <c r="E106" s="6">
        <v>977</v>
      </c>
      <c r="F106" s="6">
        <f t="shared" si="2"/>
        <v>569</v>
      </c>
      <c r="G106" s="52">
        <f t="shared" si="3"/>
        <v>0.36804657179818889</v>
      </c>
    </row>
    <row r="107" spans="1:7" s="14" customFormat="1" ht="15" customHeight="1" x14ac:dyDescent="0.25">
      <c r="A107" s="31" t="s">
        <v>17</v>
      </c>
      <c r="B107" s="16" t="s">
        <v>15</v>
      </c>
      <c r="C107" s="9">
        <v>22</v>
      </c>
      <c r="D107" s="11">
        <v>776</v>
      </c>
      <c r="E107" s="15">
        <v>581</v>
      </c>
      <c r="F107" s="15">
        <f t="shared" si="2"/>
        <v>195</v>
      </c>
      <c r="G107" s="49">
        <f t="shared" si="3"/>
        <v>0.25128865979381443</v>
      </c>
    </row>
    <row r="108" spans="1:7" s="14" customFormat="1" ht="15" customHeight="1" x14ac:dyDescent="0.2">
      <c r="A108" s="32"/>
      <c r="B108" s="18"/>
      <c r="C108" s="2">
        <v>27</v>
      </c>
      <c r="D108" s="12">
        <v>1066</v>
      </c>
      <c r="E108" s="3">
        <v>586</v>
      </c>
      <c r="F108" s="3">
        <f t="shared" si="2"/>
        <v>480</v>
      </c>
      <c r="G108" s="50">
        <f t="shared" si="3"/>
        <v>0.45028142589118197</v>
      </c>
    </row>
    <row r="109" spans="1:7" s="14" customFormat="1" ht="15" customHeight="1" x14ac:dyDescent="0.2">
      <c r="A109" s="32"/>
      <c r="B109" s="18"/>
      <c r="C109" s="2">
        <v>32</v>
      </c>
      <c r="D109" s="12">
        <v>748</v>
      </c>
      <c r="E109" s="3">
        <v>0</v>
      </c>
      <c r="F109" s="3">
        <f t="shared" si="2"/>
        <v>748</v>
      </c>
      <c r="G109" s="50">
        <f t="shared" si="3"/>
        <v>1</v>
      </c>
    </row>
    <row r="110" spans="1:7" s="14" customFormat="1" ht="15" customHeight="1" x14ac:dyDescent="0.2">
      <c r="A110" s="32"/>
      <c r="B110" s="18"/>
      <c r="C110" s="59">
        <v>37</v>
      </c>
      <c r="D110" s="12">
        <v>506</v>
      </c>
      <c r="E110" s="3">
        <v>0</v>
      </c>
      <c r="F110" s="3">
        <f t="shared" si="2"/>
        <v>506</v>
      </c>
      <c r="G110" s="50">
        <f t="shared" si="3"/>
        <v>1</v>
      </c>
    </row>
    <row r="111" spans="1:7" s="14" customFormat="1" ht="15" customHeight="1" x14ac:dyDescent="0.2">
      <c r="A111" s="32"/>
      <c r="B111" s="19" t="s">
        <v>16</v>
      </c>
      <c r="C111" s="2">
        <v>22</v>
      </c>
      <c r="D111" s="38">
        <v>0</v>
      </c>
      <c r="E111" s="60">
        <v>0</v>
      </c>
      <c r="F111" s="60">
        <f t="shared" si="2"/>
        <v>0</v>
      </c>
      <c r="G111" s="62">
        <f t="shared" si="3"/>
        <v>0</v>
      </c>
    </row>
    <row r="112" spans="1:7" s="14" customFormat="1" ht="15" customHeight="1" x14ac:dyDescent="0.2">
      <c r="A112" s="32"/>
      <c r="B112" s="18"/>
      <c r="C112" s="2">
        <v>27</v>
      </c>
      <c r="D112" s="12">
        <v>0</v>
      </c>
      <c r="E112" s="3">
        <v>0</v>
      </c>
      <c r="F112" s="3">
        <f t="shared" si="2"/>
        <v>0</v>
      </c>
      <c r="G112" s="50">
        <f t="shared" si="3"/>
        <v>0</v>
      </c>
    </row>
    <row r="113" spans="1:10" s="14" customFormat="1" ht="15" customHeight="1" x14ac:dyDescent="0.2">
      <c r="A113" s="32"/>
      <c r="B113" s="18"/>
      <c r="C113" s="2">
        <v>32</v>
      </c>
      <c r="D113" s="12">
        <v>0</v>
      </c>
      <c r="E113" s="3">
        <v>0</v>
      </c>
      <c r="F113" s="3">
        <f t="shared" si="2"/>
        <v>0</v>
      </c>
      <c r="G113" s="50">
        <f t="shared" si="3"/>
        <v>0</v>
      </c>
    </row>
    <row r="114" spans="1:10" s="14" customFormat="1" ht="15" customHeight="1" thickBot="1" x14ac:dyDescent="0.25">
      <c r="A114" s="44"/>
      <c r="B114" s="24"/>
      <c r="C114" s="5">
        <v>37</v>
      </c>
      <c r="D114" s="13">
        <v>0</v>
      </c>
      <c r="E114" s="6">
        <v>0</v>
      </c>
      <c r="F114" s="6">
        <f t="shared" si="2"/>
        <v>0</v>
      </c>
      <c r="G114" s="52">
        <f t="shared" si="3"/>
        <v>0</v>
      </c>
    </row>
    <row r="115" spans="1:10" ht="15" customHeight="1" x14ac:dyDescent="0.2">
      <c r="A115" s="34"/>
      <c r="B115" s="2" t="str">
        <f>Summary!B11</f>
        <v>RGB, text &amp; graphics with motion, 1080p &amp; 720p</v>
      </c>
      <c r="C115" s="2"/>
      <c r="D115" s="43">
        <f>AVERAGE(D3:D34)</f>
        <v>3896.09375</v>
      </c>
      <c r="E115" s="70">
        <f>AVERAGE(E3:E34)</f>
        <v>1680.9375</v>
      </c>
      <c r="F115" s="36">
        <f>D115-E115</f>
        <v>2215.15625</v>
      </c>
      <c r="G115" s="54">
        <f>IF(D115=0, 0, F115/D115)</f>
        <v>0.56855825145377981</v>
      </c>
    </row>
    <row r="116" spans="1:10" ht="15" customHeight="1" x14ac:dyDescent="0.2">
      <c r="A116" s="34"/>
      <c r="B116" s="2" t="str">
        <f>Summary!B12</f>
        <v>RGB, mixed content, 1440p &amp; 1080p</v>
      </c>
      <c r="C116" s="2"/>
      <c r="D116" s="43">
        <f>AVERAGE(D35:D46)</f>
        <v>3072</v>
      </c>
      <c r="E116" s="70">
        <f>AVERAGE(E35:E46)</f>
        <v>1365.1666666666667</v>
      </c>
      <c r="F116" s="36">
        <f t="shared" ref="F116:F122" si="4">D116-E116</f>
        <v>1706.8333333333333</v>
      </c>
      <c r="G116" s="54">
        <f t="shared" ref="G116:G122" si="5">IF(D116=0, 0, F116/D116)</f>
        <v>0.55560980902777779</v>
      </c>
    </row>
    <row r="117" spans="1:10" ht="15" customHeight="1" x14ac:dyDescent="0.2">
      <c r="A117" s="35"/>
      <c r="B117" s="2" t="str">
        <f>Summary!B13</f>
        <v>RGB, Animation, 720p</v>
      </c>
      <c r="C117" s="2"/>
      <c r="D117" s="43">
        <f>AVERAGE(D47:D50)</f>
        <v>2171.75</v>
      </c>
      <c r="E117" s="70">
        <f>AVERAGE(E47:E50)</f>
        <v>1010.5</v>
      </c>
      <c r="F117" s="36">
        <f t="shared" si="4"/>
        <v>1161.25</v>
      </c>
      <c r="G117" s="54">
        <f t="shared" si="5"/>
        <v>0.53470703349833082</v>
      </c>
    </row>
    <row r="118" spans="1:10" s="14" customFormat="1" ht="15" customHeight="1" x14ac:dyDescent="0.2">
      <c r="A118" s="35"/>
      <c r="B118" s="2" t="str">
        <f>Summary!B14</f>
        <v>RGB, camera captured, 1080p</v>
      </c>
      <c r="C118" s="2"/>
      <c r="D118" s="43">
        <f>AVERAGE(D51:D58)</f>
        <v>103.75</v>
      </c>
      <c r="E118" s="70">
        <f>AVERAGE(E51:E58)</f>
        <v>13.875</v>
      </c>
      <c r="F118" s="36">
        <f t="shared" si="4"/>
        <v>89.875</v>
      </c>
      <c r="G118" s="54">
        <f t="shared" si="5"/>
        <v>0.86626506024096384</v>
      </c>
    </row>
    <row r="119" spans="1:10" ht="15" customHeight="1" x14ac:dyDescent="0.2">
      <c r="A119" s="35"/>
      <c r="B119" s="2" t="str">
        <f>Summary!B15</f>
        <v>YUV, text &amp; graphics with motion, 1080p &amp; 720p</v>
      </c>
      <c r="C119" s="2"/>
      <c r="D119" s="43">
        <f>AVERAGE(D59:D90)</f>
        <v>3829.34375</v>
      </c>
      <c r="E119" s="70">
        <f>AVERAGE(E59:E90)</f>
        <v>1508</v>
      </c>
      <c r="F119" s="36">
        <f t="shared" si="4"/>
        <v>2321.34375</v>
      </c>
      <c r="G119" s="54">
        <f t="shared" si="5"/>
        <v>0.60619884281738878</v>
      </c>
    </row>
    <row r="120" spans="1:10" ht="15" customHeight="1" x14ac:dyDescent="0.2">
      <c r="A120" s="35"/>
      <c r="B120" s="2" t="str">
        <f>Summary!B16</f>
        <v>YUV, mixed content, 1440p &amp; 1080p</v>
      </c>
      <c r="C120" s="2"/>
      <c r="D120" s="43">
        <f>AVERAGE(D91:D102)</f>
        <v>3072</v>
      </c>
      <c r="E120" s="70">
        <f>AVERAGE(E91:E102)</f>
        <v>1262.5</v>
      </c>
      <c r="F120" s="36">
        <f t="shared" si="4"/>
        <v>1809.5</v>
      </c>
      <c r="G120" s="54">
        <f t="shared" si="5"/>
        <v>0.58902994791666663</v>
      </c>
    </row>
    <row r="121" spans="1:10" s="3" customFormat="1" ht="15" customHeight="1" x14ac:dyDescent="0.2">
      <c r="A121" s="35"/>
      <c r="B121" s="2" t="str">
        <f>Summary!B17</f>
        <v>YUV, Animation, 720p</v>
      </c>
      <c r="C121" s="2"/>
      <c r="D121" s="43">
        <f>AVERAGE(D103:D106)</f>
        <v>2061.5</v>
      </c>
      <c r="E121" s="70">
        <f>AVERAGE(E103:E106)</f>
        <v>839.25</v>
      </c>
      <c r="F121" s="36">
        <f t="shared" si="4"/>
        <v>1222.25</v>
      </c>
      <c r="G121" s="54">
        <f t="shared" si="5"/>
        <v>0.59289352413291296</v>
      </c>
    </row>
    <row r="122" spans="1:10" s="14" customFormat="1" ht="15" customHeight="1" thickBot="1" x14ac:dyDescent="0.25">
      <c r="A122" s="35"/>
      <c r="B122" s="2" t="str">
        <f>Summary!B18</f>
        <v>YUV, camera captured, 1080p</v>
      </c>
      <c r="C122" s="5"/>
      <c r="D122" s="53">
        <f>AVERAGE(D107:D114)</f>
        <v>387</v>
      </c>
      <c r="E122" s="71">
        <f>AVERAGE(E107:E114)</f>
        <v>145.875</v>
      </c>
      <c r="F122" s="51">
        <f t="shared" si="4"/>
        <v>241.125</v>
      </c>
      <c r="G122" s="55">
        <f t="shared" si="5"/>
        <v>0.62306201550387597</v>
      </c>
    </row>
    <row r="123" spans="1:10" ht="15" customHeight="1" thickBot="1" x14ac:dyDescent="0.25">
      <c r="A123" s="34"/>
      <c r="B123" s="8" t="s">
        <v>1</v>
      </c>
      <c r="C123" s="64"/>
      <c r="D123" s="65">
        <f>AVERAGE(D3:D114)</f>
        <v>3051.7946428571427</v>
      </c>
      <c r="E123" s="66">
        <f>AVERAGE(E3:E114)</f>
        <v>1270.1339285714287</v>
      </c>
      <c r="F123" s="66">
        <f>D123-E123</f>
        <v>1781.660714285714</v>
      </c>
      <c r="G123" s="67">
        <f>IF(D123=0, 0, F123/D123)</f>
        <v>0.58380753713418032</v>
      </c>
      <c r="H123" s="68">
        <v>128</v>
      </c>
      <c r="I123" s="69">
        <f>H123*8*3</f>
        <v>3072</v>
      </c>
      <c r="J123" s="69">
        <f>I123*G123</f>
        <v>1793.4567540762018</v>
      </c>
    </row>
    <row r="124" spans="1:10" ht="15" customHeight="1" x14ac:dyDescent="0.2">
      <c r="A124" s="29"/>
      <c r="B124" s="14"/>
      <c r="C124" s="14"/>
    </row>
    <row r="125" spans="1:10" x14ac:dyDescent="0.2">
      <c r="A125" s="29"/>
      <c r="B125" s="3"/>
      <c r="C125" s="14"/>
    </row>
    <row r="126" spans="1:10" x14ac:dyDescent="0.2">
      <c r="A126" s="30"/>
      <c r="B126" s="3"/>
      <c r="C126" s="14"/>
    </row>
    <row r="127" spans="1:10" ht="12" x14ac:dyDescent="0.2">
      <c r="A127" s="1"/>
      <c r="C127" s="14"/>
    </row>
    <row r="132" spans="1:1" ht="12" x14ac:dyDescent="0.2">
      <c r="A132" s="1"/>
    </row>
    <row r="133" spans="1:1" ht="12" x14ac:dyDescent="0.2">
      <c r="A133" s="1"/>
    </row>
    <row r="134" spans="1:1" ht="12" x14ac:dyDescent="0.2">
      <c r="A134" s="1"/>
    </row>
    <row r="135" spans="1:1" ht="12" x14ac:dyDescent="0.2">
      <c r="A135" s="1"/>
    </row>
    <row r="136" spans="1:1" ht="12" x14ac:dyDescent="0.2">
      <c r="A136" s="1"/>
    </row>
    <row r="137" spans="1:1" ht="12" x14ac:dyDescent="0.2">
      <c r="A137" s="1"/>
    </row>
    <row r="138" spans="1:1" ht="12" x14ac:dyDescent="0.2">
      <c r="A138" s="1"/>
    </row>
    <row r="139" spans="1:1" ht="12" x14ac:dyDescent="0.2">
      <c r="A139" s="1"/>
    </row>
    <row r="140" spans="1:1" ht="12" x14ac:dyDescent="0.2">
      <c r="A140" s="1"/>
    </row>
    <row r="141" spans="1:1" ht="12" x14ac:dyDescent="0.2">
      <c r="A141" s="1"/>
    </row>
    <row r="142" spans="1:1" ht="12" x14ac:dyDescent="0.2">
      <c r="A142" s="1"/>
    </row>
    <row r="143" spans="1:1" ht="12" x14ac:dyDescent="0.2">
      <c r="A143" s="1"/>
    </row>
    <row r="144" spans="1:1" ht="12" x14ac:dyDescent="0.2">
      <c r="A144" s="1"/>
    </row>
    <row r="145" spans="1:1" ht="12" x14ac:dyDescent="0.2">
      <c r="A145" s="1"/>
    </row>
  </sheetData>
  <mergeCells count="2">
    <mergeCell ref="D2:E2"/>
    <mergeCell ref="E1:G1"/>
  </mergeCells>
  <phoneticPr fontId="12" type="noConversion"/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145"/>
  <sheetViews>
    <sheetView workbookViewId="0">
      <selection activeCell="D3" sqref="D3:E114"/>
    </sheetView>
  </sheetViews>
  <sheetFormatPr defaultColWidth="10.875" defaultRowHeight="14.25" x14ac:dyDescent="0.2"/>
  <cols>
    <col min="1" max="1" width="37" style="32" bestFit="1" customWidth="1"/>
    <col min="2" max="2" width="36.625" style="14" customWidth="1"/>
    <col min="3" max="3" width="7.875" style="14" customWidth="1"/>
    <col min="4" max="16384" width="10.875" style="14"/>
  </cols>
  <sheetData>
    <row r="1" spans="1:10" s="3" customFormat="1" ht="15" customHeight="1" thickBot="1" x14ac:dyDescent="0.3">
      <c r="A1" s="29"/>
      <c r="D1" s="57" t="s">
        <v>50</v>
      </c>
      <c r="E1" s="83" t="s">
        <v>51</v>
      </c>
      <c r="F1" s="84"/>
      <c r="G1" s="85"/>
      <c r="H1" s="3" t="s">
        <v>56</v>
      </c>
      <c r="I1" s="3" t="s">
        <v>57</v>
      </c>
      <c r="J1" s="3" t="s">
        <v>55</v>
      </c>
    </row>
    <row r="2" spans="1:10" ht="15" customHeight="1" thickBot="1" x14ac:dyDescent="0.3">
      <c r="A2" s="30"/>
      <c r="B2" s="3"/>
      <c r="C2" s="9" t="s">
        <v>0</v>
      </c>
      <c r="D2" s="81" t="s">
        <v>52</v>
      </c>
      <c r="E2" s="82"/>
      <c r="F2" s="3" t="s">
        <v>53</v>
      </c>
      <c r="G2" s="56" t="s">
        <v>54</v>
      </c>
    </row>
    <row r="3" spans="1:10" ht="15" customHeight="1" x14ac:dyDescent="0.25">
      <c r="A3" s="31" t="s">
        <v>4</v>
      </c>
      <c r="B3" s="16" t="s">
        <v>19</v>
      </c>
      <c r="C3" s="9">
        <v>22</v>
      </c>
      <c r="D3" s="11">
        <v>640</v>
      </c>
      <c r="E3" s="15">
        <v>246</v>
      </c>
      <c r="F3" s="15">
        <f>D3-E3</f>
        <v>394</v>
      </c>
      <c r="G3" s="49">
        <f>IF(F3=0,0,F3/D3)</f>
        <v>0.61562499999999998</v>
      </c>
    </row>
    <row r="4" spans="1:10" ht="15" customHeight="1" x14ac:dyDescent="0.2">
      <c r="B4" s="17"/>
      <c r="C4" s="2">
        <v>27</v>
      </c>
      <c r="D4" s="12">
        <v>637</v>
      </c>
      <c r="E4" s="3">
        <v>188</v>
      </c>
      <c r="F4" s="3">
        <f t="shared" ref="F4:F67" si="0">D4-E4</f>
        <v>449</v>
      </c>
      <c r="G4" s="50">
        <f t="shared" ref="G4:G67" si="1">IF(F4=0,0,F4/D4)</f>
        <v>0.70486656200941911</v>
      </c>
    </row>
    <row r="5" spans="1:10" ht="15" customHeight="1" x14ac:dyDescent="0.2">
      <c r="B5" s="18"/>
      <c r="C5" s="2">
        <v>32</v>
      </c>
      <c r="D5" s="12">
        <v>538</v>
      </c>
      <c r="E5" s="3">
        <v>154</v>
      </c>
      <c r="F5" s="3">
        <f t="shared" si="0"/>
        <v>384</v>
      </c>
      <c r="G5" s="50">
        <f t="shared" si="1"/>
        <v>0.71375464684014867</v>
      </c>
    </row>
    <row r="6" spans="1:10" ht="15" customHeight="1" x14ac:dyDescent="0.2">
      <c r="B6" s="18"/>
      <c r="C6" s="2">
        <v>37</v>
      </c>
      <c r="D6" s="12">
        <v>436</v>
      </c>
      <c r="E6" s="3">
        <v>52</v>
      </c>
      <c r="F6" s="3">
        <f t="shared" si="0"/>
        <v>384</v>
      </c>
      <c r="G6" s="50">
        <f t="shared" si="1"/>
        <v>0.88073394495412849</v>
      </c>
    </row>
    <row r="7" spans="1:10" ht="15" customHeight="1" x14ac:dyDescent="0.2">
      <c r="B7" s="19" t="s">
        <v>20</v>
      </c>
      <c r="C7" s="58">
        <v>22</v>
      </c>
      <c r="D7" s="38">
        <v>725</v>
      </c>
      <c r="E7" s="60">
        <v>21</v>
      </c>
      <c r="F7" s="60">
        <f t="shared" si="0"/>
        <v>704</v>
      </c>
      <c r="G7" s="62">
        <f t="shared" si="1"/>
        <v>0.9710344827586207</v>
      </c>
    </row>
    <row r="8" spans="1:10" ht="15" customHeight="1" x14ac:dyDescent="0.2">
      <c r="B8" s="18"/>
      <c r="C8" s="2">
        <v>27</v>
      </c>
      <c r="D8" s="12">
        <v>704</v>
      </c>
      <c r="E8" s="3">
        <v>0</v>
      </c>
      <c r="F8" s="3">
        <f t="shared" si="0"/>
        <v>704</v>
      </c>
      <c r="G8" s="50">
        <f t="shared" si="1"/>
        <v>1</v>
      </c>
    </row>
    <row r="9" spans="1:10" ht="15" customHeight="1" x14ac:dyDescent="0.2">
      <c r="B9" s="18"/>
      <c r="C9" s="2">
        <v>32</v>
      </c>
      <c r="D9" s="12">
        <v>704</v>
      </c>
      <c r="E9" s="3">
        <v>0</v>
      </c>
      <c r="F9" s="3">
        <f t="shared" si="0"/>
        <v>704</v>
      </c>
      <c r="G9" s="50">
        <f t="shared" si="1"/>
        <v>1</v>
      </c>
    </row>
    <row r="10" spans="1:10" ht="15" customHeight="1" x14ac:dyDescent="0.2">
      <c r="B10" s="20"/>
      <c r="C10" s="59">
        <v>37</v>
      </c>
      <c r="D10" s="37">
        <v>712</v>
      </c>
      <c r="E10" s="61">
        <v>8</v>
      </c>
      <c r="F10" s="61">
        <f t="shared" si="0"/>
        <v>704</v>
      </c>
      <c r="G10" s="63">
        <f t="shared" si="1"/>
        <v>0.9887640449438202</v>
      </c>
    </row>
    <row r="11" spans="1:10" ht="15" customHeight="1" x14ac:dyDescent="0.2">
      <c r="B11" s="19" t="s">
        <v>21</v>
      </c>
      <c r="C11" s="58">
        <v>22</v>
      </c>
      <c r="D11" s="12">
        <v>718</v>
      </c>
      <c r="E11" s="3">
        <v>14</v>
      </c>
      <c r="F11" s="3">
        <f t="shared" si="0"/>
        <v>704</v>
      </c>
      <c r="G11" s="50">
        <f t="shared" si="1"/>
        <v>0.98050139275766013</v>
      </c>
    </row>
    <row r="12" spans="1:10" ht="15" customHeight="1" x14ac:dyDescent="0.2">
      <c r="B12" s="18"/>
      <c r="C12" s="2">
        <v>27</v>
      </c>
      <c r="D12" s="12">
        <v>718</v>
      </c>
      <c r="E12" s="3">
        <v>14</v>
      </c>
      <c r="F12" s="3">
        <f t="shared" si="0"/>
        <v>704</v>
      </c>
      <c r="G12" s="50">
        <f t="shared" si="1"/>
        <v>0.98050139275766013</v>
      </c>
    </row>
    <row r="13" spans="1:10" ht="15" customHeight="1" x14ac:dyDescent="0.2">
      <c r="B13" s="18"/>
      <c r="C13" s="2">
        <v>32</v>
      </c>
      <c r="D13" s="12">
        <v>716</v>
      </c>
      <c r="E13" s="3">
        <v>12</v>
      </c>
      <c r="F13" s="3">
        <f t="shared" si="0"/>
        <v>704</v>
      </c>
      <c r="G13" s="50">
        <f t="shared" si="1"/>
        <v>0.98324022346368711</v>
      </c>
    </row>
    <row r="14" spans="1:10" ht="15" customHeight="1" x14ac:dyDescent="0.2">
      <c r="B14" s="46"/>
      <c r="C14" s="59">
        <v>37</v>
      </c>
      <c r="D14" s="12">
        <v>708</v>
      </c>
      <c r="E14" s="3">
        <v>4</v>
      </c>
      <c r="F14" s="3">
        <f t="shared" si="0"/>
        <v>704</v>
      </c>
      <c r="G14" s="50">
        <f t="shared" si="1"/>
        <v>0.99435028248587576</v>
      </c>
    </row>
    <row r="15" spans="1:10" ht="15" customHeight="1" x14ac:dyDescent="0.2">
      <c r="B15" s="19" t="s">
        <v>48</v>
      </c>
      <c r="C15" s="2">
        <v>22</v>
      </c>
      <c r="D15" s="38">
        <v>704</v>
      </c>
      <c r="E15" s="60">
        <v>0</v>
      </c>
      <c r="F15" s="60">
        <f t="shared" si="0"/>
        <v>704</v>
      </c>
      <c r="G15" s="62">
        <f t="shared" si="1"/>
        <v>1</v>
      </c>
    </row>
    <row r="16" spans="1:10" ht="15" customHeight="1" x14ac:dyDescent="0.2">
      <c r="B16" s="18"/>
      <c r="C16" s="2">
        <v>27</v>
      </c>
      <c r="D16" s="12">
        <v>704</v>
      </c>
      <c r="E16" s="3">
        <v>0</v>
      </c>
      <c r="F16" s="3">
        <f t="shared" si="0"/>
        <v>704</v>
      </c>
      <c r="G16" s="50">
        <f t="shared" si="1"/>
        <v>1</v>
      </c>
    </row>
    <row r="17" spans="1:7" ht="15" customHeight="1" x14ac:dyDescent="0.2">
      <c r="B17" s="18"/>
      <c r="C17" s="2">
        <v>32</v>
      </c>
      <c r="D17" s="12">
        <v>704</v>
      </c>
      <c r="E17" s="3">
        <v>0</v>
      </c>
      <c r="F17" s="3">
        <f t="shared" si="0"/>
        <v>704</v>
      </c>
      <c r="G17" s="50">
        <f t="shared" si="1"/>
        <v>1</v>
      </c>
    </row>
    <row r="18" spans="1:7" ht="15" customHeight="1" thickBot="1" x14ac:dyDescent="0.25">
      <c r="B18" s="39"/>
      <c r="C18" s="5">
        <v>37</v>
      </c>
      <c r="D18" s="13">
        <v>704</v>
      </c>
      <c r="E18" s="6">
        <v>0</v>
      </c>
      <c r="F18" s="6">
        <f t="shared" si="0"/>
        <v>704</v>
      </c>
      <c r="G18" s="52">
        <f t="shared" si="1"/>
        <v>1</v>
      </c>
    </row>
    <row r="19" spans="1:7" ht="15" customHeight="1" x14ac:dyDescent="0.25">
      <c r="A19" s="31" t="s">
        <v>5</v>
      </c>
      <c r="B19" s="16" t="s">
        <v>22</v>
      </c>
      <c r="C19" s="9">
        <v>22</v>
      </c>
      <c r="D19" s="11">
        <v>739</v>
      </c>
      <c r="E19" s="15">
        <v>35</v>
      </c>
      <c r="F19" s="15">
        <f t="shared" si="0"/>
        <v>704</v>
      </c>
      <c r="G19" s="49">
        <f t="shared" si="1"/>
        <v>0.95263870094722602</v>
      </c>
    </row>
    <row r="20" spans="1:7" ht="15" customHeight="1" x14ac:dyDescent="0.2">
      <c r="B20" s="18"/>
      <c r="C20" s="2">
        <v>27</v>
      </c>
      <c r="D20" s="12">
        <v>716</v>
      </c>
      <c r="E20" s="3">
        <v>28</v>
      </c>
      <c r="F20" s="3">
        <f t="shared" si="0"/>
        <v>688</v>
      </c>
      <c r="G20" s="50">
        <f t="shared" si="1"/>
        <v>0.96089385474860334</v>
      </c>
    </row>
    <row r="21" spans="1:7" ht="15" customHeight="1" x14ac:dyDescent="0.2">
      <c r="B21" s="18"/>
      <c r="C21" s="2">
        <v>32</v>
      </c>
      <c r="D21" s="12">
        <v>682</v>
      </c>
      <c r="E21" s="3">
        <v>5</v>
      </c>
      <c r="F21" s="3">
        <f t="shared" si="0"/>
        <v>677</v>
      </c>
      <c r="G21" s="50">
        <f t="shared" si="1"/>
        <v>0.99266862170087977</v>
      </c>
    </row>
    <row r="22" spans="1:7" ht="15" customHeight="1" x14ac:dyDescent="0.2">
      <c r="B22" s="20"/>
      <c r="C22" s="2">
        <v>37</v>
      </c>
      <c r="D22" s="12">
        <v>641</v>
      </c>
      <c r="E22" s="3">
        <v>0</v>
      </c>
      <c r="F22" s="3">
        <f t="shared" si="0"/>
        <v>641</v>
      </c>
      <c r="G22" s="50">
        <f t="shared" si="1"/>
        <v>1</v>
      </c>
    </row>
    <row r="23" spans="1:7" ht="15" customHeight="1" x14ac:dyDescent="0.2">
      <c r="B23" s="25" t="s">
        <v>23</v>
      </c>
      <c r="C23" s="58">
        <v>22</v>
      </c>
      <c r="D23" s="38">
        <v>708</v>
      </c>
      <c r="E23" s="60">
        <v>4</v>
      </c>
      <c r="F23" s="60">
        <f t="shared" si="0"/>
        <v>704</v>
      </c>
      <c r="G23" s="62">
        <f t="shared" si="1"/>
        <v>0.99435028248587576</v>
      </c>
    </row>
    <row r="24" spans="1:7" ht="15" customHeight="1" x14ac:dyDescent="0.2">
      <c r="B24" s="18"/>
      <c r="C24" s="2">
        <v>27</v>
      </c>
      <c r="D24" s="12">
        <v>704</v>
      </c>
      <c r="E24" s="3">
        <v>0</v>
      </c>
      <c r="F24" s="3">
        <f t="shared" si="0"/>
        <v>704</v>
      </c>
      <c r="G24" s="50">
        <f t="shared" si="1"/>
        <v>1</v>
      </c>
    </row>
    <row r="25" spans="1:7" ht="15" customHeight="1" x14ac:dyDescent="0.2">
      <c r="B25" s="25"/>
      <c r="C25" s="2">
        <v>32</v>
      </c>
      <c r="D25" s="12">
        <v>704</v>
      </c>
      <c r="E25" s="3">
        <v>0</v>
      </c>
      <c r="F25" s="3">
        <f t="shared" si="0"/>
        <v>704</v>
      </c>
      <c r="G25" s="50">
        <f t="shared" si="1"/>
        <v>1</v>
      </c>
    </row>
    <row r="26" spans="1:7" ht="15" customHeight="1" x14ac:dyDescent="0.2">
      <c r="B26" s="18"/>
      <c r="C26" s="59">
        <v>37</v>
      </c>
      <c r="D26" s="37">
        <v>704</v>
      </c>
      <c r="E26" s="61">
        <v>0</v>
      </c>
      <c r="F26" s="61">
        <f t="shared" si="0"/>
        <v>704</v>
      </c>
      <c r="G26" s="63">
        <f t="shared" si="1"/>
        <v>1</v>
      </c>
    </row>
    <row r="27" spans="1:7" ht="15" customHeight="1" x14ac:dyDescent="0.2">
      <c r="B27" s="19" t="s">
        <v>24</v>
      </c>
      <c r="C27" s="2">
        <v>22</v>
      </c>
      <c r="D27" s="12">
        <v>1187</v>
      </c>
      <c r="E27" s="3">
        <v>483</v>
      </c>
      <c r="F27" s="3">
        <f t="shared" si="0"/>
        <v>704</v>
      </c>
      <c r="G27" s="50">
        <f t="shared" si="1"/>
        <v>0.59309182813816341</v>
      </c>
    </row>
    <row r="28" spans="1:7" ht="15" customHeight="1" x14ac:dyDescent="0.2">
      <c r="B28" s="18"/>
      <c r="C28" s="2">
        <v>27</v>
      </c>
      <c r="D28" s="12">
        <v>904</v>
      </c>
      <c r="E28" s="3">
        <v>200</v>
      </c>
      <c r="F28" s="3">
        <f t="shared" si="0"/>
        <v>704</v>
      </c>
      <c r="G28" s="50">
        <f t="shared" si="1"/>
        <v>0.77876106194690264</v>
      </c>
    </row>
    <row r="29" spans="1:7" ht="15" customHeight="1" x14ac:dyDescent="0.2">
      <c r="B29" s="18"/>
      <c r="C29" s="2">
        <v>32</v>
      </c>
      <c r="D29" s="12">
        <v>737</v>
      </c>
      <c r="E29" s="3">
        <v>33</v>
      </c>
      <c r="F29" s="3">
        <f t="shared" si="0"/>
        <v>704</v>
      </c>
      <c r="G29" s="50">
        <f t="shared" si="1"/>
        <v>0.95522388059701491</v>
      </c>
    </row>
    <row r="30" spans="1:7" ht="15" customHeight="1" x14ac:dyDescent="0.2">
      <c r="B30" s="25"/>
      <c r="C30" s="2">
        <v>37</v>
      </c>
      <c r="D30" s="12">
        <v>704</v>
      </c>
      <c r="E30" s="3">
        <v>0</v>
      </c>
      <c r="F30" s="3">
        <f t="shared" si="0"/>
        <v>704</v>
      </c>
      <c r="G30" s="50">
        <f t="shared" si="1"/>
        <v>1</v>
      </c>
    </row>
    <row r="31" spans="1:7" ht="15" customHeight="1" x14ac:dyDescent="0.2">
      <c r="B31" s="19" t="s">
        <v>25</v>
      </c>
      <c r="C31" s="58">
        <v>22</v>
      </c>
      <c r="D31" s="38">
        <v>3514</v>
      </c>
      <c r="E31" s="60">
        <v>1505</v>
      </c>
      <c r="F31" s="60">
        <f t="shared" si="0"/>
        <v>2009</v>
      </c>
      <c r="G31" s="62">
        <f t="shared" si="1"/>
        <v>0.57171314741035861</v>
      </c>
    </row>
    <row r="32" spans="1:7" ht="15" customHeight="1" x14ac:dyDescent="0.2">
      <c r="B32" s="25"/>
      <c r="C32" s="2">
        <v>27</v>
      </c>
      <c r="D32" s="12">
        <v>3356</v>
      </c>
      <c r="E32" s="3">
        <v>1361</v>
      </c>
      <c r="F32" s="3">
        <f t="shared" si="0"/>
        <v>1995</v>
      </c>
      <c r="G32" s="50">
        <f t="shared" si="1"/>
        <v>0.59445768772348029</v>
      </c>
    </row>
    <row r="33" spans="1:7" ht="15" customHeight="1" x14ac:dyDescent="0.2">
      <c r="B33" s="25"/>
      <c r="C33" s="2">
        <v>32</v>
      </c>
      <c r="D33" s="12">
        <v>3235</v>
      </c>
      <c r="E33" s="3">
        <v>1222</v>
      </c>
      <c r="F33" s="3">
        <f t="shared" si="0"/>
        <v>2013</v>
      </c>
      <c r="G33" s="50">
        <f t="shared" si="1"/>
        <v>0.62225656877897995</v>
      </c>
    </row>
    <row r="34" spans="1:7" ht="15" customHeight="1" thickBot="1" x14ac:dyDescent="0.25">
      <c r="B34" s="40"/>
      <c r="C34" s="5">
        <v>37</v>
      </c>
      <c r="D34" s="13">
        <v>3065</v>
      </c>
      <c r="E34" s="6">
        <v>1042</v>
      </c>
      <c r="F34" s="6">
        <f t="shared" si="0"/>
        <v>2023</v>
      </c>
      <c r="G34" s="52">
        <f t="shared" si="1"/>
        <v>0.66003262642740623</v>
      </c>
    </row>
    <row r="35" spans="1:7" ht="15" customHeight="1" x14ac:dyDescent="0.25">
      <c r="A35" s="31" t="s">
        <v>6</v>
      </c>
      <c r="B35" s="16" t="s">
        <v>26</v>
      </c>
      <c r="C35" s="9">
        <v>22</v>
      </c>
      <c r="D35" s="11">
        <v>384</v>
      </c>
      <c r="E35" s="15">
        <v>0</v>
      </c>
      <c r="F35" s="15">
        <f t="shared" si="0"/>
        <v>384</v>
      </c>
      <c r="G35" s="49">
        <f t="shared" si="1"/>
        <v>1</v>
      </c>
    </row>
    <row r="36" spans="1:7" ht="15" customHeight="1" x14ac:dyDescent="0.2">
      <c r="B36" s="18"/>
      <c r="C36" s="2">
        <v>27</v>
      </c>
      <c r="D36" s="12">
        <v>384</v>
      </c>
      <c r="E36" s="3">
        <v>0</v>
      </c>
      <c r="F36" s="3">
        <f t="shared" si="0"/>
        <v>384</v>
      </c>
      <c r="G36" s="50">
        <f t="shared" si="1"/>
        <v>1</v>
      </c>
    </row>
    <row r="37" spans="1:7" ht="15" customHeight="1" x14ac:dyDescent="0.2">
      <c r="B37" s="18"/>
      <c r="C37" s="2">
        <v>32</v>
      </c>
      <c r="D37" s="12">
        <v>384</v>
      </c>
      <c r="E37" s="3">
        <v>0</v>
      </c>
      <c r="F37" s="3">
        <f t="shared" si="0"/>
        <v>384</v>
      </c>
      <c r="G37" s="50">
        <f t="shared" si="1"/>
        <v>1</v>
      </c>
    </row>
    <row r="38" spans="1:7" ht="15" customHeight="1" x14ac:dyDescent="0.2">
      <c r="B38" s="18"/>
      <c r="C38" s="59">
        <v>37</v>
      </c>
      <c r="D38" s="12">
        <v>384</v>
      </c>
      <c r="E38" s="3">
        <v>0</v>
      </c>
      <c r="F38" s="3">
        <f t="shared" si="0"/>
        <v>384</v>
      </c>
      <c r="G38" s="50">
        <f t="shared" si="1"/>
        <v>1</v>
      </c>
    </row>
    <row r="39" spans="1:7" ht="15" customHeight="1" x14ac:dyDescent="0.2">
      <c r="B39" s="19" t="s">
        <v>27</v>
      </c>
      <c r="C39" s="2">
        <v>22</v>
      </c>
      <c r="D39" s="38">
        <v>384</v>
      </c>
      <c r="E39" s="60">
        <v>0</v>
      </c>
      <c r="F39" s="60">
        <f t="shared" si="0"/>
        <v>384</v>
      </c>
      <c r="G39" s="62">
        <f t="shared" si="1"/>
        <v>1</v>
      </c>
    </row>
    <row r="40" spans="1:7" ht="15" customHeight="1" x14ac:dyDescent="0.2">
      <c r="B40" s="18"/>
      <c r="C40" s="2">
        <v>27</v>
      </c>
      <c r="D40" s="12">
        <v>384</v>
      </c>
      <c r="E40" s="3">
        <v>0</v>
      </c>
      <c r="F40" s="3">
        <f t="shared" si="0"/>
        <v>384</v>
      </c>
      <c r="G40" s="50">
        <f t="shared" si="1"/>
        <v>1</v>
      </c>
    </row>
    <row r="41" spans="1:7" ht="15" customHeight="1" x14ac:dyDescent="0.2">
      <c r="B41" s="18"/>
      <c r="C41" s="2">
        <v>32</v>
      </c>
      <c r="D41" s="12">
        <v>384</v>
      </c>
      <c r="E41" s="3">
        <v>0</v>
      </c>
      <c r="F41" s="3">
        <f t="shared" si="0"/>
        <v>384</v>
      </c>
      <c r="G41" s="50">
        <f t="shared" si="1"/>
        <v>1</v>
      </c>
    </row>
    <row r="42" spans="1:7" ht="15" customHeight="1" thickBot="1" x14ac:dyDescent="0.25">
      <c r="B42" s="24"/>
      <c r="C42" s="5">
        <v>37</v>
      </c>
      <c r="D42" s="13">
        <v>384</v>
      </c>
      <c r="E42" s="6">
        <v>0</v>
      </c>
      <c r="F42" s="6">
        <f t="shared" si="0"/>
        <v>384</v>
      </c>
      <c r="G42" s="52">
        <f t="shared" si="1"/>
        <v>1</v>
      </c>
    </row>
    <row r="43" spans="1:7" ht="15" customHeight="1" x14ac:dyDescent="0.25">
      <c r="A43" s="31" t="s">
        <v>7</v>
      </c>
      <c r="B43" s="16" t="s">
        <v>28</v>
      </c>
      <c r="C43" s="9">
        <v>22</v>
      </c>
      <c r="D43" s="11">
        <v>704</v>
      </c>
      <c r="E43" s="15">
        <v>0</v>
      </c>
      <c r="F43" s="15">
        <f t="shared" si="0"/>
        <v>704</v>
      </c>
      <c r="G43" s="49">
        <f t="shared" si="1"/>
        <v>1</v>
      </c>
    </row>
    <row r="44" spans="1:7" ht="15" customHeight="1" x14ac:dyDescent="0.2">
      <c r="B44" s="18"/>
      <c r="C44" s="2">
        <v>27</v>
      </c>
      <c r="D44" s="12">
        <v>722</v>
      </c>
      <c r="E44" s="3">
        <v>18</v>
      </c>
      <c r="F44" s="3">
        <f t="shared" si="0"/>
        <v>704</v>
      </c>
      <c r="G44" s="50">
        <f t="shared" si="1"/>
        <v>0.97506925207756234</v>
      </c>
    </row>
    <row r="45" spans="1:7" ht="15" customHeight="1" x14ac:dyDescent="0.2">
      <c r="B45" s="18"/>
      <c r="C45" s="2">
        <v>32</v>
      </c>
      <c r="D45" s="12">
        <v>722</v>
      </c>
      <c r="E45" s="3">
        <v>18</v>
      </c>
      <c r="F45" s="3">
        <f t="shared" si="0"/>
        <v>704</v>
      </c>
      <c r="G45" s="50">
        <f t="shared" si="1"/>
        <v>0.97506925207756234</v>
      </c>
    </row>
    <row r="46" spans="1:7" ht="15" customHeight="1" thickBot="1" x14ac:dyDescent="0.25">
      <c r="B46" s="17"/>
      <c r="C46" s="2">
        <v>37</v>
      </c>
      <c r="D46" s="12">
        <v>713</v>
      </c>
      <c r="E46" s="3">
        <v>9</v>
      </c>
      <c r="F46" s="3">
        <f t="shared" si="0"/>
        <v>704</v>
      </c>
      <c r="G46" s="50">
        <f t="shared" si="1"/>
        <v>0.98737727910238426</v>
      </c>
    </row>
    <row r="47" spans="1:7" ht="15" customHeight="1" x14ac:dyDescent="0.25">
      <c r="A47" s="31" t="s">
        <v>8</v>
      </c>
      <c r="B47" s="16" t="s">
        <v>29</v>
      </c>
      <c r="C47" s="9">
        <v>22</v>
      </c>
      <c r="D47" s="38">
        <v>712</v>
      </c>
      <c r="E47" s="60">
        <v>8</v>
      </c>
      <c r="F47" s="60">
        <f t="shared" si="0"/>
        <v>704</v>
      </c>
      <c r="G47" s="62">
        <f t="shared" si="1"/>
        <v>0.9887640449438202</v>
      </c>
    </row>
    <row r="48" spans="1:7" ht="15" customHeight="1" x14ac:dyDescent="0.2">
      <c r="B48" s="25"/>
      <c r="C48" s="2">
        <v>27</v>
      </c>
      <c r="D48" s="12">
        <v>704</v>
      </c>
      <c r="E48" s="3">
        <v>0</v>
      </c>
      <c r="F48" s="3">
        <f t="shared" si="0"/>
        <v>704</v>
      </c>
      <c r="G48" s="50">
        <f t="shared" si="1"/>
        <v>1</v>
      </c>
    </row>
    <row r="49" spans="1:7" ht="15" customHeight="1" x14ac:dyDescent="0.2">
      <c r="B49" s="18"/>
      <c r="C49" s="2">
        <v>32</v>
      </c>
      <c r="D49" s="12">
        <v>704</v>
      </c>
      <c r="E49" s="3">
        <v>0</v>
      </c>
      <c r="F49" s="3">
        <f t="shared" si="0"/>
        <v>704</v>
      </c>
      <c r="G49" s="50">
        <f t="shared" si="1"/>
        <v>1</v>
      </c>
    </row>
    <row r="50" spans="1:7" ht="15" customHeight="1" thickBot="1" x14ac:dyDescent="0.25">
      <c r="B50" s="24"/>
      <c r="C50" s="5">
        <v>37</v>
      </c>
      <c r="D50" s="13">
        <v>430</v>
      </c>
      <c r="E50" s="6">
        <v>0</v>
      </c>
      <c r="F50" s="6">
        <f t="shared" si="0"/>
        <v>430</v>
      </c>
      <c r="G50" s="52">
        <f t="shared" si="1"/>
        <v>1</v>
      </c>
    </row>
    <row r="51" spans="1:7" ht="15" customHeight="1" x14ac:dyDescent="0.25">
      <c r="A51" s="31" t="s">
        <v>18</v>
      </c>
      <c r="B51" s="16" t="s">
        <v>15</v>
      </c>
      <c r="C51" s="9">
        <v>22</v>
      </c>
      <c r="D51" s="11">
        <v>48</v>
      </c>
      <c r="E51" s="15">
        <v>0</v>
      </c>
      <c r="F51" s="15">
        <f t="shared" si="0"/>
        <v>48</v>
      </c>
      <c r="G51" s="49">
        <f t="shared" si="1"/>
        <v>1</v>
      </c>
    </row>
    <row r="52" spans="1:7" ht="15" customHeight="1" x14ac:dyDescent="0.2">
      <c r="B52" s="18"/>
      <c r="C52" s="2">
        <v>27</v>
      </c>
      <c r="D52" s="12">
        <v>0</v>
      </c>
      <c r="E52" s="3">
        <v>0</v>
      </c>
      <c r="F52" s="3">
        <f t="shared" si="0"/>
        <v>0</v>
      </c>
      <c r="G52" s="50">
        <f t="shared" si="1"/>
        <v>0</v>
      </c>
    </row>
    <row r="53" spans="1:7" ht="15" customHeight="1" x14ac:dyDescent="0.2">
      <c r="B53" s="18"/>
      <c r="C53" s="2">
        <v>32</v>
      </c>
      <c r="D53" s="12">
        <v>0</v>
      </c>
      <c r="E53" s="3">
        <v>0</v>
      </c>
      <c r="F53" s="3">
        <f t="shared" si="0"/>
        <v>0</v>
      </c>
      <c r="G53" s="50">
        <f t="shared" si="1"/>
        <v>0</v>
      </c>
    </row>
    <row r="54" spans="1:7" ht="15" customHeight="1" x14ac:dyDescent="0.2">
      <c r="B54" s="18"/>
      <c r="C54" s="59">
        <v>37</v>
      </c>
      <c r="D54" s="12">
        <v>0</v>
      </c>
      <c r="E54" s="3">
        <v>0</v>
      </c>
      <c r="F54" s="3">
        <f t="shared" si="0"/>
        <v>0</v>
      </c>
      <c r="G54" s="50">
        <f t="shared" si="1"/>
        <v>0</v>
      </c>
    </row>
    <row r="55" spans="1:7" ht="15" customHeight="1" x14ac:dyDescent="0.2">
      <c r="B55" s="19" t="s">
        <v>16</v>
      </c>
      <c r="C55" s="2">
        <v>22</v>
      </c>
      <c r="D55" s="38">
        <v>336</v>
      </c>
      <c r="E55" s="60">
        <v>0</v>
      </c>
      <c r="F55" s="60">
        <f t="shared" si="0"/>
        <v>336</v>
      </c>
      <c r="G55" s="62">
        <f t="shared" si="1"/>
        <v>1</v>
      </c>
    </row>
    <row r="56" spans="1:7" ht="15" customHeight="1" x14ac:dyDescent="0.2">
      <c r="B56" s="18"/>
      <c r="C56" s="2">
        <v>27</v>
      </c>
      <c r="D56" s="12">
        <v>16</v>
      </c>
      <c r="E56" s="3">
        <v>0</v>
      </c>
      <c r="F56" s="3">
        <f t="shared" si="0"/>
        <v>16</v>
      </c>
      <c r="G56" s="50">
        <f t="shared" si="1"/>
        <v>1</v>
      </c>
    </row>
    <row r="57" spans="1:7" ht="15" customHeight="1" x14ac:dyDescent="0.2">
      <c r="B57" s="18"/>
      <c r="C57" s="2">
        <v>32</v>
      </c>
      <c r="D57" s="12">
        <v>0</v>
      </c>
      <c r="E57" s="3">
        <v>0</v>
      </c>
      <c r="F57" s="3">
        <f t="shared" si="0"/>
        <v>0</v>
      </c>
      <c r="G57" s="50">
        <f t="shared" si="1"/>
        <v>0</v>
      </c>
    </row>
    <row r="58" spans="1:7" ht="15" customHeight="1" thickBot="1" x14ac:dyDescent="0.25">
      <c r="B58" s="24"/>
      <c r="C58" s="5">
        <v>37</v>
      </c>
      <c r="D58" s="13">
        <v>0</v>
      </c>
      <c r="E58" s="6">
        <v>0</v>
      </c>
      <c r="F58" s="6">
        <f t="shared" si="0"/>
        <v>0</v>
      </c>
      <c r="G58" s="52">
        <f t="shared" si="1"/>
        <v>0</v>
      </c>
    </row>
    <row r="59" spans="1:7" ht="15" customHeight="1" x14ac:dyDescent="0.25">
      <c r="A59" s="31" t="s">
        <v>9</v>
      </c>
      <c r="B59" s="16" t="s">
        <v>30</v>
      </c>
      <c r="C59" s="9">
        <v>22</v>
      </c>
      <c r="D59" s="11">
        <v>640</v>
      </c>
      <c r="E59" s="15">
        <v>197</v>
      </c>
      <c r="F59" s="15">
        <f t="shared" si="0"/>
        <v>443</v>
      </c>
      <c r="G59" s="49">
        <f t="shared" si="1"/>
        <v>0.69218749999999996</v>
      </c>
    </row>
    <row r="60" spans="1:7" ht="15" customHeight="1" x14ac:dyDescent="0.2">
      <c r="B60" s="18"/>
      <c r="C60" s="2">
        <v>27</v>
      </c>
      <c r="D60" s="12">
        <v>578</v>
      </c>
      <c r="E60" s="3">
        <v>170</v>
      </c>
      <c r="F60" s="3">
        <f t="shared" si="0"/>
        <v>408</v>
      </c>
      <c r="G60" s="50">
        <f t="shared" si="1"/>
        <v>0.70588235294117652</v>
      </c>
    </row>
    <row r="61" spans="1:7" ht="15" customHeight="1" x14ac:dyDescent="0.2">
      <c r="B61" s="25"/>
      <c r="C61" s="2">
        <v>32</v>
      </c>
      <c r="D61" s="12">
        <v>481</v>
      </c>
      <c r="E61" s="3">
        <v>97</v>
      </c>
      <c r="F61" s="3">
        <f t="shared" si="0"/>
        <v>384</v>
      </c>
      <c r="G61" s="50">
        <f t="shared" si="1"/>
        <v>0.79833679833679838</v>
      </c>
    </row>
    <row r="62" spans="1:7" ht="15" customHeight="1" x14ac:dyDescent="0.2">
      <c r="B62" s="26"/>
      <c r="C62" s="2">
        <v>37</v>
      </c>
      <c r="D62" s="12">
        <v>420</v>
      </c>
      <c r="E62" s="3">
        <v>36</v>
      </c>
      <c r="F62" s="3">
        <f t="shared" si="0"/>
        <v>384</v>
      </c>
      <c r="G62" s="50">
        <f t="shared" si="1"/>
        <v>0.91428571428571426</v>
      </c>
    </row>
    <row r="63" spans="1:7" ht="15" customHeight="1" x14ac:dyDescent="0.2">
      <c r="B63" s="27" t="s">
        <v>31</v>
      </c>
      <c r="C63" s="58">
        <v>22</v>
      </c>
      <c r="D63" s="38">
        <v>722</v>
      </c>
      <c r="E63" s="60">
        <v>18</v>
      </c>
      <c r="F63" s="60">
        <f t="shared" si="0"/>
        <v>704</v>
      </c>
      <c r="G63" s="62">
        <f t="shared" si="1"/>
        <v>0.97506925207756234</v>
      </c>
    </row>
    <row r="64" spans="1:7" ht="15" customHeight="1" x14ac:dyDescent="0.2">
      <c r="B64" s="18"/>
      <c r="C64" s="2">
        <v>27</v>
      </c>
      <c r="D64" s="12">
        <v>704</v>
      </c>
      <c r="E64" s="3">
        <v>0</v>
      </c>
      <c r="F64" s="3">
        <f t="shared" si="0"/>
        <v>704</v>
      </c>
      <c r="G64" s="50">
        <f t="shared" si="1"/>
        <v>1</v>
      </c>
    </row>
    <row r="65" spans="1:7" ht="15" customHeight="1" x14ac:dyDescent="0.2">
      <c r="B65" s="18"/>
      <c r="C65" s="2">
        <v>32</v>
      </c>
      <c r="D65" s="12">
        <v>704</v>
      </c>
      <c r="E65" s="3">
        <v>0</v>
      </c>
      <c r="F65" s="3">
        <f t="shared" si="0"/>
        <v>704</v>
      </c>
      <c r="G65" s="50">
        <f t="shared" si="1"/>
        <v>1</v>
      </c>
    </row>
    <row r="66" spans="1:7" ht="15" customHeight="1" x14ac:dyDescent="0.2">
      <c r="B66" s="23"/>
      <c r="C66" s="59">
        <v>37</v>
      </c>
      <c r="D66" s="37">
        <v>704</v>
      </c>
      <c r="E66" s="61">
        <v>0</v>
      </c>
      <c r="F66" s="61">
        <f t="shared" si="0"/>
        <v>704</v>
      </c>
      <c r="G66" s="63">
        <f t="shared" si="1"/>
        <v>1</v>
      </c>
    </row>
    <row r="67" spans="1:7" ht="15" customHeight="1" x14ac:dyDescent="0.2">
      <c r="B67" s="21" t="s">
        <v>32</v>
      </c>
      <c r="C67" s="58">
        <v>22</v>
      </c>
      <c r="D67" s="12">
        <v>721</v>
      </c>
      <c r="E67" s="3">
        <v>17</v>
      </c>
      <c r="F67" s="3">
        <f t="shared" si="0"/>
        <v>704</v>
      </c>
      <c r="G67" s="50">
        <f t="shared" si="1"/>
        <v>0.97642163661581138</v>
      </c>
    </row>
    <row r="68" spans="1:7" ht="15" customHeight="1" x14ac:dyDescent="0.2">
      <c r="B68" s="22"/>
      <c r="C68" s="2">
        <v>27</v>
      </c>
      <c r="D68" s="12">
        <v>713</v>
      </c>
      <c r="E68" s="3">
        <v>9</v>
      </c>
      <c r="F68" s="3">
        <f t="shared" ref="F68:F114" si="2">D68-E68</f>
        <v>704</v>
      </c>
      <c r="G68" s="50">
        <f t="shared" ref="G68:G114" si="3">IF(F68=0,0,F68/D68)</f>
        <v>0.98737727910238426</v>
      </c>
    </row>
    <row r="69" spans="1:7" ht="15" customHeight="1" x14ac:dyDescent="0.2">
      <c r="B69" s="22"/>
      <c r="C69" s="2">
        <v>32</v>
      </c>
      <c r="D69" s="12">
        <v>704</v>
      </c>
      <c r="E69" s="3">
        <v>0</v>
      </c>
      <c r="F69" s="3">
        <f t="shared" si="2"/>
        <v>704</v>
      </c>
      <c r="G69" s="50">
        <f t="shared" si="3"/>
        <v>1</v>
      </c>
    </row>
    <row r="70" spans="1:7" ht="15" customHeight="1" x14ac:dyDescent="0.2">
      <c r="B70" s="23"/>
      <c r="C70" s="59">
        <v>37</v>
      </c>
      <c r="D70" s="12">
        <v>704</v>
      </c>
      <c r="E70" s="3">
        <v>0</v>
      </c>
      <c r="F70" s="3">
        <f t="shared" si="2"/>
        <v>704</v>
      </c>
      <c r="G70" s="50">
        <f t="shared" si="3"/>
        <v>1</v>
      </c>
    </row>
    <row r="71" spans="1:7" ht="15" customHeight="1" x14ac:dyDescent="0.2">
      <c r="B71" s="21" t="s">
        <v>49</v>
      </c>
      <c r="C71" s="2">
        <v>22</v>
      </c>
      <c r="D71" s="38">
        <v>704</v>
      </c>
      <c r="E71" s="60">
        <v>0</v>
      </c>
      <c r="F71" s="60">
        <f t="shared" si="2"/>
        <v>704</v>
      </c>
      <c r="G71" s="62">
        <f t="shared" si="3"/>
        <v>1</v>
      </c>
    </row>
    <row r="72" spans="1:7" ht="15" customHeight="1" x14ac:dyDescent="0.2">
      <c r="B72" s="22"/>
      <c r="C72" s="2">
        <v>27</v>
      </c>
      <c r="D72" s="12">
        <v>704</v>
      </c>
      <c r="E72" s="3">
        <v>0</v>
      </c>
      <c r="F72" s="3">
        <f t="shared" si="2"/>
        <v>704</v>
      </c>
      <c r="G72" s="50">
        <f t="shared" si="3"/>
        <v>1</v>
      </c>
    </row>
    <row r="73" spans="1:7" ht="15" customHeight="1" x14ac:dyDescent="0.2">
      <c r="B73" s="22"/>
      <c r="C73" s="2">
        <v>32</v>
      </c>
      <c r="D73" s="12">
        <v>704</v>
      </c>
      <c r="E73" s="3">
        <v>0</v>
      </c>
      <c r="F73" s="3">
        <f t="shared" si="2"/>
        <v>704</v>
      </c>
      <c r="G73" s="50">
        <f t="shared" si="3"/>
        <v>1</v>
      </c>
    </row>
    <row r="74" spans="1:7" ht="15" customHeight="1" thickBot="1" x14ac:dyDescent="0.25">
      <c r="B74" s="41"/>
      <c r="C74" s="5">
        <v>37</v>
      </c>
      <c r="D74" s="13">
        <v>704</v>
      </c>
      <c r="E74" s="6">
        <v>0</v>
      </c>
      <c r="F74" s="6">
        <f t="shared" si="2"/>
        <v>704</v>
      </c>
      <c r="G74" s="52">
        <f t="shared" si="3"/>
        <v>1</v>
      </c>
    </row>
    <row r="75" spans="1:7" ht="15" customHeight="1" x14ac:dyDescent="0.25">
      <c r="A75" s="31" t="s">
        <v>10</v>
      </c>
      <c r="B75" s="42" t="s">
        <v>33</v>
      </c>
      <c r="C75" s="9">
        <v>22</v>
      </c>
      <c r="D75" s="11">
        <v>709</v>
      </c>
      <c r="E75" s="15">
        <v>10</v>
      </c>
      <c r="F75" s="15">
        <f t="shared" si="2"/>
        <v>699</v>
      </c>
      <c r="G75" s="49">
        <f t="shared" si="3"/>
        <v>0.98589562764456984</v>
      </c>
    </row>
    <row r="76" spans="1:7" ht="15" customHeight="1" x14ac:dyDescent="0.2">
      <c r="B76" s="22"/>
      <c r="C76" s="2">
        <v>27</v>
      </c>
      <c r="D76" s="12">
        <v>677</v>
      </c>
      <c r="E76" s="3">
        <v>0</v>
      </c>
      <c r="F76" s="3">
        <f t="shared" si="2"/>
        <v>677</v>
      </c>
      <c r="G76" s="50">
        <f t="shared" si="3"/>
        <v>1</v>
      </c>
    </row>
    <row r="77" spans="1:7" ht="15" customHeight="1" x14ac:dyDescent="0.2">
      <c r="B77" s="22"/>
      <c r="C77" s="2">
        <v>32</v>
      </c>
      <c r="D77" s="12">
        <v>651</v>
      </c>
      <c r="E77" s="3">
        <v>0</v>
      </c>
      <c r="F77" s="3">
        <f t="shared" si="2"/>
        <v>651</v>
      </c>
      <c r="G77" s="50">
        <f t="shared" si="3"/>
        <v>1</v>
      </c>
    </row>
    <row r="78" spans="1:7" ht="15" customHeight="1" x14ac:dyDescent="0.2">
      <c r="B78" s="23"/>
      <c r="C78" s="2">
        <v>37</v>
      </c>
      <c r="D78" s="12">
        <v>430</v>
      </c>
      <c r="E78" s="3">
        <v>0</v>
      </c>
      <c r="F78" s="3">
        <f t="shared" si="2"/>
        <v>430</v>
      </c>
      <c r="G78" s="50">
        <f t="shared" si="3"/>
        <v>1</v>
      </c>
    </row>
    <row r="79" spans="1:7" ht="15" customHeight="1" x14ac:dyDescent="0.2">
      <c r="B79" s="21" t="s">
        <v>34</v>
      </c>
      <c r="C79" s="58">
        <v>22</v>
      </c>
      <c r="D79" s="38">
        <v>704</v>
      </c>
      <c r="E79" s="60">
        <v>0</v>
      </c>
      <c r="F79" s="60">
        <f t="shared" si="2"/>
        <v>704</v>
      </c>
      <c r="G79" s="62">
        <f t="shared" si="3"/>
        <v>1</v>
      </c>
    </row>
    <row r="80" spans="1:7" ht="15" customHeight="1" x14ac:dyDescent="0.2">
      <c r="B80" s="22"/>
      <c r="C80" s="2">
        <v>27</v>
      </c>
      <c r="D80" s="12">
        <v>708</v>
      </c>
      <c r="E80" s="3">
        <v>4</v>
      </c>
      <c r="F80" s="3">
        <f t="shared" si="2"/>
        <v>704</v>
      </c>
      <c r="G80" s="50">
        <f t="shared" si="3"/>
        <v>0.99435028248587576</v>
      </c>
    </row>
    <row r="81" spans="1:7" ht="15" customHeight="1" x14ac:dyDescent="0.2">
      <c r="B81" s="22"/>
      <c r="C81" s="2">
        <v>32</v>
      </c>
      <c r="D81" s="12">
        <v>704</v>
      </c>
      <c r="E81" s="3">
        <v>0</v>
      </c>
      <c r="F81" s="3">
        <f t="shared" si="2"/>
        <v>704</v>
      </c>
      <c r="G81" s="50">
        <f t="shared" si="3"/>
        <v>1</v>
      </c>
    </row>
    <row r="82" spans="1:7" ht="15" customHeight="1" x14ac:dyDescent="0.2">
      <c r="B82" s="28"/>
      <c r="C82" s="59">
        <v>37</v>
      </c>
      <c r="D82" s="37">
        <v>693</v>
      </c>
      <c r="E82" s="61">
        <v>0</v>
      </c>
      <c r="F82" s="61">
        <f t="shared" si="2"/>
        <v>693</v>
      </c>
      <c r="G82" s="63">
        <f t="shared" si="3"/>
        <v>1</v>
      </c>
    </row>
    <row r="83" spans="1:7" ht="15" customHeight="1" x14ac:dyDescent="0.2">
      <c r="B83" s="19" t="s">
        <v>35</v>
      </c>
      <c r="C83" s="2">
        <v>22</v>
      </c>
      <c r="D83" s="12">
        <v>859</v>
      </c>
      <c r="E83" s="3">
        <v>154</v>
      </c>
      <c r="F83" s="3">
        <f t="shared" si="2"/>
        <v>705</v>
      </c>
      <c r="G83" s="50">
        <f t="shared" si="3"/>
        <v>0.82072176949941789</v>
      </c>
    </row>
    <row r="84" spans="1:7" ht="15" customHeight="1" x14ac:dyDescent="0.2">
      <c r="B84" s="18"/>
      <c r="C84" s="2">
        <v>27</v>
      </c>
      <c r="D84" s="12">
        <v>784</v>
      </c>
      <c r="E84" s="3">
        <v>80</v>
      </c>
      <c r="F84" s="3">
        <f t="shared" si="2"/>
        <v>704</v>
      </c>
      <c r="G84" s="50">
        <f t="shared" si="3"/>
        <v>0.89795918367346939</v>
      </c>
    </row>
    <row r="85" spans="1:7" ht="15" customHeight="1" x14ac:dyDescent="0.2">
      <c r="B85" s="18"/>
      <c r="C85" s="2">
        <v>32</v>
      </c>
      <c r="D85" s="12">
        <v>704</v>
      </c>
      <c r="E85" s="3">
        <v>0</v>
      </c>
      <c r="F85" s="3">
        <f t="shared" si="2"/>
        <v>704</v>
      </c>
      <c r="G85" s="50">
        <f t="shared" si="3"/>
        <v>1</v>
      </c>
    </row>
    <row r="86" spans="1:7" ht="15" customHeight="1" x14ac:dyDescent="0.2">
      <c r="B86" s="18"/>
      <c r="C86" s="2">
        <v>37</v>
      </c>
      <c r="D86" s="12">
        <v>704</v>
      </c>
      <c r="E86" s="3">
        <v>0</v>
      </c>
      <c r="F86" s="3">
        <f t="shared" si="2"/>
        <v>704</v>
      </c>
      <c r="G86" s="50">
        <f t="shared" si="3"/>
        <v>1</v>
      </c>
    </row>
    <row r="87" spans="1:7" ht="15" customHeight="1" x14ac:dyDescent="0.2">
      <c r="B87" s="19" t="s">
        <v>36</v>
      </c>
      <c r="C87" s="58">
        <v>22</v>
      </c>
      <c r="D87" s="38">
        <v>3409</v>
      </c>
      <c r="E87" s="60">
        <v>1413</v>
      </c>
      <c r="F87" s="60">
        <f t="shared" si="2"/>
        <v>1996</v>
      </c>
      <c r="G87" s="62">
        <f t="shared" si="3"/>
        <v>0.58550894690525079</v>
      </c>
    </row>
    <row r="88" spans="1:7" ht="15" customHeight="1" x14ac:dyDescent="0.2">
      <c r="B88" s="18"/>
      <c r="C88" s="2">
        <v>27</v>
      </c>
      <c r="D88" s="12">
        <v>3273</v>
      </c>
      <c r="E88" s="3">
        <v>1264</v>
      </c>
      <c r="F88" s="3">
        <f t="shared" si="2"/>
        <v>2009</v>
      </c>
      <c r="G88" s="50">
        <f t="shared" si="3"/>
        <v>0.6138099602810877</v>
      </c>
    </row>
    <row r="89" spans="1:7" ht="15" customHeight="1" x14ac:dyDescent="0.2">
      <c r="B89" s="18"/>
      <c r="C89" s="2">
        <v>32</v>
      </c>
      <c r="D89" s="12">
        <v>3114</v>
      </c>
      <c r="E89" s="3">
        <v>1084</v>
      </c>
      <c r="F89" s="3">
        <f t="shared" si="2"/>
        <v>2030</v>
      </c>
      <c r="G89" s="50">
        <f t="shared" si="3"/>
        <v>0.65189466923570971</v>
      </c>
    </row>
    <row r="90" spans="1:7" ht="15" customHeight="1" thickBot="1" x14ac:dyDescent="0.25">
      <c r="B90" s="24"/>
      <c r="C90" s="5">
        <v>37</v>
      </c>
      <c r="D90" s="13">
        <v>2660</v>
      </c>
      <c r="E90" s="6">
        <v>628</v>
      </c>
      <c r="F90" s="6">
        <f t="shared" si="2"/>
        <v>2032</v>
      </c>
      <c r="G90" s="52">
        <f t="shared" si="3"/>
        <v>0.76390977443609021</v>
      </c>
    </row>
    <row r="91" spans="1:7" ht="15" customHeight="1" x14ac:dyDescent="0.25">
      <c r="A91" s="31" t="s">
        <v>11</v>
      </c>
      <c r="B91" s="16" t="s">
        <v>26</v>
      </c>
      <c r="C91" s="9">
        <v>22</v>
      </c>
      <c r="D91" s="11">
        <v>384</v>
      </c>
      <c r="E91" s="15">
        <v>0</v>
      </c>
      <c r="F91" s="15">
        <f t="shared" si="2"/>
        <v>384</v>
      </c>
      <c r="G91" s="49">
        <f t="shared" si="3"/>
        <v>1</v>
      </c>
    </row>
    <row r="92" spans="1:7" ht="15" customHeight="1" x14ac:dyDescent="0.2">
      <c r="B92" s="18"/>
      <c r="C92" s="2">
        <v>27</v>
      </c>
      <c r="D92" s="12">
        <v>384</v>
      </c>
      <c r="E92" s="3">
        <v>0</v>
      </c>
      <c r="F92" s="3">
        <f t="shared" si="2"/>
        <v>384</v>
      </c>
      <c r="G92" s="50">
        <f t="shared" si="3"/>
        <v>1</v>
      </c>
    </row>
    <row r="93" spans="1:7" ht="15" customHeight="1" x14ac:dyDescent="0.2">
      <c r="B93" s="18"/>
      <c r="C93" s="2">
        <v>32</v>
      </c>
      <c r="D93" s="12">
        <v>384</v>
      </c>
      <c r="E93" s="3">
        <v>0</v>
      </c>
      <c r="F93" s="3">
        <f t="shared" si="2"/>
        <v>384</v>
      </c>
      <c r="G93" s="50">
        <f t="shared" si="3"/>
        <v>1</v>
      </c>
    </row>
    <row r="94" spans="1:7" ht="15" customHeight="1" x14ac:dyDescent="0.2">
      <c r="B94" s="18"/>
      <c r="C94" s="59">
        <v>37</v>
      </c>
      <c r="D94" s="12">
        <v>384</v>
      </c>
      <c r="E94" s="3">
        <v>0</v>
      </c>
      <c r="F94" s="3">
        <f t="shared" si="2"/>
        <v>384</v>
      </c>
      <c r="G94" s="50">
        <f t="shared" si="3"/>
        <v>1</v>
      </c>
    </row>
    <row r="95" spans="1:7" ht="15" customHeight="1" x14ac:dyDescent="0.2">
      <c r="B95" s="19" t="s">
        <v>27</v>
      </c>
      <c r="C95" s="2">
        <v>22</v>
      </c>
      <c r="D95" s="38">
        <v>384</v>
      </c>
      <c r="E95" s="60">
        <v>0</v>
      </c>
      <c r="F95" s="60">
        <f t="shared" si="2"/>
        <v>384</v>
      </c>
      <c r="G95" s="62">
        <f t="shared" si="3"/>
        <v>1</v>
      </c>
    </row>
    <row r="96" spans="1:7" ht="15" customHeight="1" x14ac:dyDescent="0.2">
      <c r="B96" s="18"/>
      <c r="C96" s="2">
        <v>27</v>
      </c>
      <c r="D96" s="12">
        <v>384</v>
      </c>
      <c r="E96" s="3">
        <v>0</v>
      </c>
      <c r="F96" s="3">
        <f t="shared" si="2"/>
        <v>384</v>
      </c>
      <c r="G96" s="50">
        <f t="shared" si="3"/>
        <v>1</v>
      </c>
    </row>
    <row r="97" spans="1:7" ht="15" customHeight="1" x14ac:dyDescent="0.2">
      <c r="B97" s="18"/>
      <c r="C97" s="2">
        <v>32</v>
      </c>
      <c r="D97" s="12">
        <v>384</v>
      </c>
      <c r="E97" s="3">
        <v>0</v>
      </c>
      <c r="F97" s="3">
        <f t="shared" si="2"/>
        <v>384</v>
      </c>
      <c r="G97" s="50">
        <f t="shared" si="3"/>
        <v>1</v>
      </c>
    </row>
    <row r="98" spans="1:7" ht="15" customHeight="1" thickBot="1" x14ac:dyDescent="0.25">
      <c r="B98" s="24"/>
      <c r="C98" s="5">
        <v>37</v>
      </c>
      <c r="D98" s="13">
        <v>384</v>
      </c>
      <c r="E98" s="6">
        <v>0</v>
      </c>
      <c r="F98" s="6">
        <f t="shared" si="2"/>
        <v>384</v>
      </c>
      <c r="G98" s="52">
        <f t="shared" si="3"/>
        <v>1</v>
      </c>
    </row>
    <row r="99" spans="1:7" ht="15" customHeight="1" x14ac:dyDescent="0.25">
      <c r="A99" s="31" t="s">
        <v>12</v>
      </c>
      <c r="B99" s="16" t="s">
        <v>28</v>
      </c>
      <c r="C99" s="9">
        <v>22</v>
      </c>
      <c r="D99" s="11">
        <v>704</v>
      </c>
      <c r="E99" s="15">
        <v>0</v>
      </c>
      <c r="F99" s="15">
        <f t="shared" si="2"/>
        <v>704</v>
      </c>
      <c r="G99" s="49">
        <f t="shared" si="3"/>
        <v>1</v>
      </c>
    </row>
    <row r="100" spans="1:7" ht="15" customHeight="1" x14ac:dyDescent="0.2">
      <c r="B100" s="18"/>
      <c r="C100" s="2">
        <v>27</v>
      </c>
      <c r="D100" s="12">
        <v>722</v>
      </c>
      <c r="E100" s="3">
        <v>18</v>
      </c>
      <c r="F100" s="3">
        <f t="shared" si="2"/>
        <v>704</v>
      </c>
      <c r="G100" s="50">
        <f t="shared" si="3"/>
        <v>0.97506925207756234</v>
      </c>
    </row>
    <row r="101" spans="1:7" ht="15" customHeight="1" x14ac:dyDescent="0.2">
      <c r="B101" s="18"/>
      <c r="C101" s="2">
        <v>32</v>
      </c>
      <c r="D101" s="12">
        <v>704</v>
      </c>
      <c r="E101" s="3">
        <v>0</v>
      </c>
      <c r="F101" s="3">
        <f t="shared" si="2"/>
        <v>704</v>
      </c>
      <c r="G101" s="50">
        <f t="shared" si="3"/>
        <v>1</v>
      </c>
    </row>
    <row r="102" spans="1:7" ht="15" customHeight="1" thickBot="1" x14ac:dyDescent="0.25">
      <c r="B102" s="18"/>
      <c r="C102" s="2">
        <v>37</v>
      </c>
      <c r="D102" s="13">
        <v>704</v>
      </c>
      <c r="E102" s="6">
        <v>0</v>
      </c>
      <c r="F102" s="6">
        <f t="shared" si="2"/>
        <v>704</v>
      </c>
      <c r="G102" s="52">
        <f t="shared" si="3"/>
        <v>1</v>
      </c>
    </row>
    <row r="103" spans="1:7" ht="15" customHeight="1" x14ac:dyDescent="0.25">
      <c r="A103" s="31" t="s">
        <v>13</v>
      </c>
      <c r="B103" s="16" t="s">
        <v>37</v>
      </c>
      <c r="C103" s="9">
        <v>22</v>
      </c>
      <c r="D103" s="11">
        <v>707</v>
      </c>
      <c r="E103" s="15">
        <v>3</v>
      </c>
      <c r="F103" s="15">
        <f t="shared" si="2"/>
        <v>704</v>
      </c>
      <c r="G103" s="49">
        <f t="shared" si="3"/>
        <v>0.99575671852899572</v>
      </c>
    </row>
    <row r="104" spans="1:7" ht="15" customHeight="1" x14ac:dyDescent="0.2">
      <c r="A104" s="29"/>
      <c r="B104" s="18"/>
      <c r="C104" s="2">
        <v>27</v>
      </c>
      <c r="D104" s="12">
        <v>704</v>
      </c>
      <c r="E104" s="3">
        <v>0</v>
      </c>
      <c r="F104" s="3">
        <f t="shared" si="2"/>
        <v>704</v>
      </c>
      <c r="G104" s="50">
        <f t="shared" si="3"/>
        <v>1</v>
      </c>
    </row>
    <row r="105" spans="1:7" ht="15" customHeight="1" x14ac:dyDescent="0.2">
      <c r="A105" s="29"/>
      <c r="B105" s="18"/>
      <c r="C105" s="2">
        <v>32</v>
      </c>
      <c r="D105" s="12">
        <v>704</v>
      </c>
      <c r="E105" s="3">
        <v>0</v>
      </c>
      <c r="F105" s="3">
        <f t="shared" si="2"/>
        <v>704</v>
      </c>
      <c r="G105" s="50">
        <f t="shared" si="3"/>
        <v>1</v>
      </c>
    </row>
    <row r="106" spans="1:7" ht="15" customHeight="1" thickBot="1" x14ac:dyDescent="0.25">
      <c r="A106" s="33"/>
      <c r="B106" s="24"/>
      <c r="C106" s="5">
        <v>37</v>
      </c>
      <c r="D106" s="13">
        <v>520</v>
      </c>
      <c r="E106" s="6">
        <v>0</v>
      </c>
      <c r="F106" s="6">
        <f t="shared" si="2"/>
        <v>520</v>
      </c>
      <c r="G106" s="52">
        <f t="shared" si="3"/>
        <v>1</v>
      </c>
    </row>
    <row r="107" spans="1:7" ht="15" customHeight="1" x14ac:dyDescent="0.25">
      <c r="A107" s="31" t="s">
        <v>17</v>
      </c>
      <c r="B107" s="16" t="s">
        <v>15</v>
      </c>
      <c r="C107" s="9">
        <v>22</v>
      </c>
      <c r="D107" s="11">
        <v>420</v>
      </c>
      <c r="E107" s="15">
        <v>0</v>
      </c>
      <c r="F107" s="15">
        <f t="shared" si="2"/>
        <v>420</v>
      </c>
      <c r="G107" s="49">
        <f t="shared" si="3"/>
        <v>1</v>
      </c>
    </row>
    <row r="108" spans="1:7" ht="15" customHeight="1" x14ac:dyDescent="0.2">
      <c r="B108" s="18"/>
      <c r="C108" s="2">
        <v>27</v>
      </c>
      <c r="D108" s="12">
        <v>354</v>
      </c>
      <c r="E108" s="3">
        <v>0</v>
      </c>
      <c r="F108" s="3">
        <f t="shared" si="2"/>
        <v>354</v>
      </c>
      <c r="G108" s="50">
        <f t="shared" si="3"/>
        <v>1</v>
      </c>
    </row>
    <row r="109" spans="1:7" ht="15" customHeight="1" x14ac:dyDescent="0.2">
      <c r="B109" s="18"/>
      <c r="C109" s="2">
        <v>32</v>
      </c>
      <c r="D109" s="12">
        <v>180</v>
      </c>
      <c r="E109" s="3">
        <v>0</v>
      </c>
      <c r="F109" s="3">
        <f t="shared" si="2"/>
        <v>180</v>
      </c>
      <c r="G109" s="50">
        <f t="shared" si="3"/>
        <v>1</v>
      </c>
    </row>
    <row r="110" spans="1:7" ht="15" customHeight="1" x14ac:dyDescent="0.2">
      <c r="B110" s="18"/>
      <c r="C110" s="59">
        <v>37</v>
      </c>
      <c r="D110" s="12">
        <v>54</v>
      </c>
      <c r="E110" s="3">
        <v>0</v>
      </c>
      <c r="F110" s="3">
        <f t="shared" si="2"/>
        <v>54</v>
      </c>
      <c r="G110" s="50">
        <f t="shared" si="3"/>
        <v>1</v>
      </c>
    </row>
    <row r="111" spans="1:7" ht="15" customHeight="1" x14ac:dyDescent="0.2">
      <c r="B111" s="19" t="s">
        <v>16</v>
      </c>
      <c r="C111" s="2">
        <v>22</v>
      </c>
      <c r="D111" s="38">
        <v>0</v>
      </c>
      <c r="E111" s="60">
        <v>0</v>
      </c>
      <c r="F111" s="60">
        <f t="shared" si="2"/>
        <v>0</v>
      </c>
      <c r="G111" s="62">
        <f t="shared" si="3"/>
        <v>0</v>
      </c>
    </row>
    <row r="112" spans="1:7" ht="15" customHeight="1" x14ac:dyDescent="0.2">
      <c r="B112" s="18"/>
      <c r="C112" s="2">
        <v>27</v>
      </c>
      <c r="D112" s="12">
        <v>20</v>
      </c>
      <c r="E112" s="3">
        <v>0</v>
      </c>
      <c r="F112" s="3">
        <f t="shared" si="2"/>
        <v>20</v>
      </c>
      <c r="G112" s="50">
        <f t="shared" si="3"/>
        <v>1</v>
      </c>
    </row>
    <row r="113" spans="1:14" ht="15" customHeight="1" x14ac:dyDescent="0.2">
      <c r="B113" s="18"/>
      <c r="C113" s="2">
        <v>32</v>
      </c>
      <c r="D113" s="12">
        <v>0</v>
      </c>
      <c r="E113" s="3">
        <v>0</v>
      </c>
      <c r="F113" s="3">
        <f t="shared" si="2"/>
        <v>0</v>
      </c>
      <c r="G113" s="50">
        <f t="shared" si="3"/>
        <v>0</v>
      </c>
      <c r="N113" s="14" t="s">
        <v>58</v>
      </c>
    </row>
    <row r="114" spans="1:14" ht="15" customHeight="1" thickBot="1" x14ac:dyDescent="0.25">
      <c r="A114" s="44"/>
      <c r="B114" s="24"/>
      <c r="C114" s="5">
        <v>37</v>
      </c>
      <c r="D114" s="13">
        <v>0</v>
      </c>
      <c r="E114" s="6">
        <v>0</v>
      </c>
      <c r="F114" s="6">
        <f t="shared" si="2"/>
        <v>0</v>
      </c>
      <c r="G114" s="52">
        <f t="shared" si="3"/>
        <v>0</v>
      </c>
    </row>
    <row r="115" spans="1:14" ht="15" customHeight="1" x14ac:dyDescent="0.2">
      <c r="A115" s="34"/>
      <c r="B115" s="2" t="str">
        <f>Summary!B11</f>
        <v>RGB, text &amp; graphics with motion, 1080p &amp; 720p</v>
      </c>
      <c r="C115" s="2"/>
      <c r="D115" s="43">
        <f>AVERAGE(D3:D34)</f>
        <v>1033.5</v>
      </c>
      <c r="E115" s="70">
        <f>AVERAGE(E3:E34)</f>
        <v>207.21875</v>
      </c>
      <c r="F115" s="36">
        <f>D115-E115</f>
        <v>826.28125</v>
      </c>
      <c r="G115" s="54">
        <f>IF(D115=0, 0, F115/D115)</f>
        <v>0.79949806482825347</v>
      </c>
    </row>
    <row r="116" spans="1:14" ht="15" customHeight="1" x14ac:dyDescent="0.2">
      <c r="A116" s="34"/>
      <c r="B116" s="2" t="str">
        <f>Summary!B12</f>
        <v>RGB, mixed content, 1440p &amp; 1080p</v>
      </c>
      <c r="C116" s="2"/>
      <c r="D116" s="43">
        <f>AVERAGE(D35:D46)</f>
        <v>494.41666666666669</v>
      </c>
      <c r="E116" s="70">
        <f>AVERAGE(E35:E46)</f>
        <v>3.75</v>
      </c>
      <c r="F116" s="36">
        <f t="shared" ref="F116:F122" si="4">D116-E116</f>
        <v>490.66666666666669</v>
      </c>
      <c r="G116" s="54">
        <f t="shared" ref="G116:G122" si="5">IF(D116=0, 0, F116/D116)</f>
        <v>0.99241530423057478</v>
      </c>
    </row>
    <row r="117" spans="1:14" ht="15" customHeight="1" x14ac:dyDescent="0.2">
      <c r="A117" s="35"/>
      <c r="B117" s="2" t="str">
        <f>Summary!B13</f>
        <v>RGB, Animation, 720p</v>
      </c>
      <c r="C117" s="2"/>
      <c r="D117" s="43">
        <f>AVERAGE(D47:D50)</f>
        <v>637.5</v>
      </c>
      <c r="E117" s="70">
        <f>AVERAGE(E47:E50)</f>
        <v>2</v>
      </c>
      <c r="F117" s="36">
        <f t="shared" si="4"/>
        <v>635.5</v>
      </c>
      <c r="G117" s="54">
        <f t="shared" si="5"/>
        <v>0.99686274509803918</v>
      </c>
    </row>
    <row r="118" spans="1:14" ht="15" customHeight="1" x14ac:dyDescent="0.2">
      <c r="A118" s="35"/>
      <c r="B118" s="2" t="str">
        <f>Summary!B14</f>
        <v>RGB, camera captured, 1080p</v>
      </c>
      <c r="C118" s="2"/>
      <c r="D118" s="43">
        <f>AVERAGE(D51:D58)</f>
        <v>50</v>
      </c>
      <c r="E118" s="70">
        <f>AVERAGE(E51:E58)</f>
        <v>0</v>
      </c>
      <c r="F118" s="36">
        <f t="shared" si="4"/>
        <v>50</v>
      </c>
      <c r="G118" s="54">
        <f t="shared" si="5"/>
        <v>1</v>
      </c>
    </row>
    <row r="119" spans="1:14" ht="15" customHeight="1" x14ac:dyDescent="0.2">
      <c r="A119" s="35"/>
      <c r="B119" s="2" t="str">
        <f>Summary!B15</f>
        <v>YUV, text &amp; graphics with motion, 1080p &amp; 720p</v>
      </c>
      <c r="C119" s="2"/>
      <c r="D119" s="43">
        <f>AVERAGE(D59:D90)</f>
        <v>981.0625</v>
      </c>
      <c r="E119" s="70">
        <f>AVERAGE(E59:E90)</f>
        <v>161.90625</v>
      </c>
      <c r="F119" s="36">
        <f t="shared" si="4"/>
        <v>819.15625</v>
      </c>
      <c r="G119" s="54">
        <f t="shared" si="5"/>
        <v>0.83496846531184299</v>
      </c>
    </row>
    <row r="120" spans="1:14" ht="15" customHeight="1" x14ac:dyDescent="0.2">
      <c r="A120" s="35"/>
      <c r="B120" s="2" t="str">
        <f>Summary!B16</f>
        <v>YUV, mixed content, 1440p &amp; 1080p</v>
      </c>
      <c r="C120" s="2"/>
      <c r="D120" s="43">
        <f>AVERAGE(D91:D102)</f>
        <v>492.16666666666669</v>
      </c>
      <c r="E120" s="70">
        <f>AVERAGE(E91:E102)</f>
        <v>1.5</v>
      </c>
      <c r="F120" s="36">
        <f t="shared" si="4"/>
        <v>490.66666666666669</v>
      </c>
      <c r="G120" s="54">
        <f t="shared" si="5"/>
        <v>0.99695225194717241</v>
      </c>
    </row>
    <row r="121" spans="1:14" s="3" customFormat="1" ht="15" customHeight="1" x14ac:dyDescent="0.2">
      <c r="A121" s="35"/>
      <c r="B121" s="2" t="str">
        <f>Summary!B17</f>
        <v>YUV, Animation, 720p</v>
      </c>
      <c r="C121" s="2"/>
      <c r="D121" s="43">
        <f>AVERAGE(D103:D106)</f>
        <v>658.75</v>
      </c>
      <c r="E121" s="70">
        <f>AVERAGE(E103:E106)</f>
        <v>0.75</v>
      </c>
      <c r="F121" s="36">
        <f t="shared" si="4"/>
        <v>658</v>
      </c>
      <c r="G121" s="54">
        <f t="shared" si="5"/>
        <v>0.99886148007590136</v>
      </c>
    </row>
    <row r="122" spans="1:14" ht="15" customHeight="1" thickBot="1" x14ac:dyDescent="0.25">
      <c r="A122" s="35"/>
      <c r="B122" s="2" t="str">
        <f>Summary!B18</f>
        <v>YUV, camera captured, 1080p</v>
      </c>
      <c r="C122" s="5"/>
      <c r="D122" s="53">
        <f>AVERAGE(D107:D114)</f>
        <v>128.5</v>
      </c>
      <c r="E122" s="71">
        <f>AVERAGE(E107:E114)</f>
        <v>0</v>
      </c>
      <c r="F122" s="51">
        <f t="shared" si="4"/>
        <v>128.5</v>
      </c>
      <c r="G122" s="55">
        <f t="shared" si="5"/>
        <v>1</v>
      </c>
    </row>
    <row r="123" spans="1:14" ht="15" customHeight="1" thickBot="1" x14ac:dyDescent="0.25">
      <c r="A123" s="34"/>
      <c r="B123" s="8" t="s">
        <v>1</v>
      </c>
      <c r="C123" s="64"/>
      <c r="D123" s="65">
        <f>AVERAGE(D3:D114)</f>
        <v>740.33928571428567</v>
      </c>
      <c r="E123" s="66">
        <f>AVERAGE(E3:E114)</f>
        <v>106.125</v>
      </c>
      <c r="F123" s="66">
        <f>D123-E123</f>
        <v>634.21428571428567</v>
      </c>
      <c r="G123" s="67">
        <f>IF(D123=0, 0, F123/D123)</f>
        <v>0.85665356134976722</v>
      </c>
      <c r="H123" s="68">
        <v>128</v>
      </c>
      <c r="I123" s="69">
        <f>H123*8*3</f>
        <v>3072</v>
      </c>
      <c r="J123" s="69">
        <f>I123*G123</f>
        <v>2631.6397404664849</v>
      </c>
    </row>
    <row r="124" spans="1:14" ht="15" customHeight="1" x14ac:dyDescent="0.2">
      <c r="A124" s="29"/>
    </row>
    <row r="125" spans="1:14" x14ac:dyDescent="0.2">
      <c r="A125" s="29"/>
      <c r="B125" s="3"/>
    </row>
    <row r="126" spans="1:14" x14ac:dyDescent="0.2">
      <c r="A126" s="30"/>
      <c r="B126" s="3"/>
    </row>
    <row r="127" spans="1:14" ht="12" x14ac:dyDescent="0.2">
      <c r="A127" s="14"/>
    </row>
    <row r="132" spans="1:1" ht="12" x14ac:dyDescent="0.2">
      <c r="A132" s="14"/>
    </row>
    <row r="133" spans="1:1" ht="12" x14ac:dyDescent="0.2">
      <c r="A133" s="14"/>
    </row>
    <row r="134" spans="1:1" ht="12" x14ac:dyDescent="0.2">
      <c r="A134" s="14"/>
    </row>
    <row r="135" spans="1:1" ht="12" x14ac:dyDescent="0.2">
      <c r="A135" s="14"/>
    </row>
    <row r="136" spans="1:1" ht="12" x14ac:dyDescent="0.2">
      <c r="A136" s="14"/>
    </row>
    <row r="137" spans="1:1" ht="12" x14ac:dyDescent="0.2">
      <c r="A137" s="14"/>
    </row>
    <row r="138" spans="1:1" ht="12" x14ac:dyDescent="0.2">
      <c r="A138" s="14"/>
    </row>
    <row r="139" spans="1:1" ht="12" x14ac:dyDescent="0.2">
      <c r="A139" s="14"/>
    </row>
    <row r="140" spans="1:1" ht="12" x14ac:dyDescent="0.2">
      <c r="A140" s="14"/>
    </row>
    <row r="141" spans="1:1" ht="12" x14ac:dyDescent="0.2">
      <c r="A141" s="14"/>
    </row>
    <row r="142" spans="1:1" ht="12" x14ac:dyDescent="0.2">
      <c r="A142" s="14"/>
    </row>
    <row r="143" spans="1:1" ht="12" x14ac:dyDescent="0.2">
      <c r="A143" s="14"/>
    </row>
    <row r="144" spans="1:1" ht="12" x14ac:dyDescent="0.2">
      <c r="A144" s="14"/>
    </row>
    <row r="145" spans="1:1" ht="12" x14ac:dyDescent="0.2">
      <c r="A145" s="14"/>
    </row>
  </sheetData>
  <mergeCells count="2">
    <mergeCell ref="E1:G1"/>
    <mergeCell ref="D2:E2"/>
  </mergeCells>
  <conditionalFormatting sqref="AA3:AC114">
    <cfRule type="expression" dxfId="19" priority="1" stopIfTrue="1">
      <formula>E3&lt;AA3</formula>
    </cfRule>
    <cfRule type="expression" dxfId="18" priority="2">
      <formula>E3-AA3&gt;0.5</formula>
    </cfRule>
  </conditionalFormatting>
  <conditionalFormatting sqref="AE3:AG114">
    <cfRule type="expression" dxfId="17" priority="3" stopIfTrue="1">
      <formula>M3&lt;AE3</formula>
    </cfRule>
    <cfRule type="expression" dxfId="16" priority="4">
      <formula>M3-AE3&gt;0.5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45"/>
  <sheetViews>
    <sheetView topLeftCell="A4" workbookViewId="0">
      <selection activeCell="D3" sqref="D3:E114"/>
    </sheetView>
  </sheetViews>
  <sheetFormatPr defaultColWidth="10.875" defaultRowHeight="14.25" x14ac:dyDescent="0.2"/>
  <cols>
    <col min="1" max="1" width="37" style="32" bestFit="1" customWidth="1"/>
    <col min="2" max="2" width="36.625" style="14" customWidth="1"/>
    <col min="3" max="3" width="7.875" style="14" customWidth="1"/>
    <col min="4" max="16384" width="10.875" style="14"/>
  </cols>
  <sheetData>
    <row r="1" spans="1:10" s="3" customFormat="1" ht="15" customHeight="1" thickBot="1" x14ac:dyDescent="0.3">
      <c r="A1" s="29"/>
      <c r="D1" s="57" t="s">
        <v>50</v>
      </c>
      <c r="E1" s="83" t="s">
        <v>51</v>
      </c>
      <c r="F1" s="84"/>
      <c r="G1" s="85"/>
      <c r="H1" s="3" t="s">
        <v>56</v>
      </c>
      <c r="I1" s="3" t="s">
        <v>57</v>
      </c>
      <c r="J1" s="3" t="s">
        <v>55</v>
      </c>
    </row>
    <row r="2" spans="1:10" ht="15" customHeight="1" thickBot="1" x14ac:dyDescent="0.3">
      <c r="A2" s="30"/>
      <c r="B2" s="3"/>
      <c r="C2" s="9" t="s">
        <v>0</v>
      </c>
      <c r="D2" s="81" t="s">
        <v>52</v>
      </c>
      <c r="E2" s="82"/>
      <c r="F2" s="3" t="s">
        <v>53</v>
      </c>
      <c r="G2" s="56" t="s">
        <v>54</v>
      </c>
    </row>
    <row r="3" spans="1:10" ht="15" customHeight="1" x14ac:dyDescent="0.25">
      <c r="A3" s="31" t="s">
        <v>4</v>
      </c>
      <c r="B3" s="16" t="s">
        <v>19</v>
      </c>
      <c r="C3" s="9">
        <v>22</v>
      </c>
      <c r="D3" s="11">
        <v>128</v>
      </c>
      <c r="E3" s="15">
        <v>0</v>
      </c>
      <c r="F3" s="15">
        <f>D3-E3</f>
        <v>128</v>
      </c>
      <c r="G3" s="49">
        <f>IF(F3=0,0,F3/D3)</f>
        <v>1</v>
      </c>
    </row>
    <row r="4" spans="1:10" ht="15" customHeight="1" x14ac:dyDescent="0.2">
      <c r="B4" s="17"/>
      <c r="C4" s="2">
        <v>27</v>
      </c>
      <c r="D4" s="12">
        <v>128</v>
      </c>
      <c r="E4" s="3">
        <v>0</v>
      </c>
      <c r="F4" s="3">
        <f t="shared" ref="F4:F67" si="0">D4-E4</f>
        <v>128</v>
      </c>
      <c r="G4" s="50">
        <f t="shared" ref="G4:G67" si="1">IF(F4=0,0,F4/D4)</f>
        <v>1</v>
      </c>
    </row>
    <row r="5" spans="1:10" ht="15" customHeight="1" x14ac:dyDescent="0.2">
      <c r="B5" s="18"/>
      <c r="C5" s="2">
        <v>32</v>
      </c>
      <c r="D5" s="12">
        <v>128</v>
      </c>
      <c r="E5" s="3">
        <v>0</v>
      </c>
      <c r="F5" s="3">
        <f t="shared" si="0"/>
        <v>128</v>
      </c>
      <c r="G5" s="50">
        <f t="shared" si="1"/>
        <v>1</v>
      </c>
    </row>
    <row r="6" spans="1:10" ht="15" customHeight="1" x14ac:dyDescent="0.2">
      <c r="B6" s="18"/>
      <c r="C6" s="2">
        <v>37</v>
      </c>
      <c r="D6" s="12">
        <v>128</v>
      </c>
      <c r="E6" s="3">
        <v>0</v>
      </c>
      <c r="F6" s="3">
        <f t="shared" si="0"/>
        <v>128</v>
      </c>
      <c r="G6" s="50">
        <f t="shared" si="1"/>
        <v>1</v>
      </c>
    </row>
    <row r="7" spans="1:10" ht="15" customHeight="1" x14ac:dyDescent="0.2">
      <c r="B7" s="19" t="s">
        <v>20</v>
      </c>
      <c r="C7" s="58">
        <v>22</v>
      </c>
      <c r="D7" s="38">
        <v>227</v>
      </c>
      <c r="E7" s="60">
        <v>35</v>
      </c>
      <c r="F7" s="60">
        <f t="shared" si="0"/>
        <v>192</v>
      </c>
      <c r="G7" s="62">
        <f t="shared" si="1"/>
        <v>0.8458149779735683</v>
      </c>
    </row>
    <row r="8" spans="1:10" ht="15" customHeight="1" x14ac:dyDescent="0.2">
      <c r="B8" s="18"/>
      <c r="C8" s="2">
        <v>27</v>
      </c>
      <c r="D8" s="12">
        <v>224</v>
      </c>
      <c r="E8" s="3">
        <v>32</v>
      </c>
      <c r="F8" s="3">
        <f t="shared" si="0"/>
        <v>192</v>
      </c>
      <c r="G8" s="50">
        <f t="shared" si="1"/>
        <v>0.8571428571428571</v>
      </c>
    </row>
    <row r="9" spans="1:10" ht="15" customHeight="1" x14ac:dyDescent="0.2">
      <c r="B9" s="18"/>
      <c r="C9" s="2">
        <v>32</v>
      </c>
      <c r="D9" s="12">
        <v>207</v>
      </c>
      <c r="E9" s="3">
        <v>15</v>
      </c>
      <c r="F9" s="3">
        <f t="shared" si="0"/>
        <v>192</v>
      </c>
      <c r="G9" s="50">
        <f t="shared" si="1"/>
        <v>0.92753623188405798</v>
      </c>
    </row>
    <row r="10" spans="1:10" ht="15" customHeight="1" x14ac:dyDescent="0.2">
      <c r="B10" s="20"/>
      <c r="C10" s="59">
        <v>37</v>
      </c>
      <c r="D10" s="37">
        <v>196</v>
      </c>
      <c r="E10" s="61">
        <v>4</v>
      </c>
      <c r="F10" s="61">
        <f t="shared" si="0"/>
        <v>192</v>
      </c>
      <c r="G10" s="63">
        <f t="shared" si="1"/>
        <v>0.97959183673469385</v>
      </c>
    </row>
    <row r="11" spans="1:10" ht="15" customHeight="1" x14ac:dyDescent="0.2">
      <c r="B11" s="19" t="s">
        <v>21</v>
      </c>
      <c r="C11" s="58">
        <v>22</v>
      </c>
      <c r="D11" s="12">
        <v>235</v>
      </c>
      <c r="E11" s="3">
        <v>41</v>
      </c>
      <c r="F11" s="3">
        <f t="shared" si="0"/>
        <v>194</v>
      </c>
      <c r="G11" s="50">
        <f t="shared" si="1"/>
        <v>0.82553191489361699</v>
      </c>
    </row>
    <row r="12" spans="1:10" ht="15" customHeight="1" x14ac:dyDescent="0.2">
      <c r="B12" s="18"/>
      <c r="C12" s="2">
        <v>27</v>
      </c>
      <c r="D12" s="12">
        <v>245</v>
      </c>
      <c r="E12" s="3">
        <v>38</v>
      </c>
      <c r="F12" s="3">
        <f t="shared" si="0"/>
        <v>207</v>
      </c>
      <c r="G12" s="50">
        <f t="shared" si="1"/>
        <v>0.8448979591836735</v>
      </c>
    </row>
    <row r="13" spans="1:10" ht="15" customHeight="1" x14ac:dyDescent="0.2">
      <c r="B13" s="18"/>
      <c r="C13" s="2">
        <v>32</v>
      </c>
      <c r="D13" s="12">
        <v>222</v>
      </c>
      <c r="E13" s="3">
        <v>26</v>
      </c>
      <c r="F13" s="3">
        <f t="shared" si="0"/>
        <v>196</v>
      </c>
      <c r="G13" s="50">
        <f t="shared" si="1"/>
        <v>0.88288288288288286</v>
      </c>
    </row>
    <row r="14" spans="1:10" ht="15" customHeight="1" x14ac:dyDescent="0.2">
      <c r="B14" s="46"/>
      <c r="C14" s="59">
        <v>37</v>
      </c>
      <c r="D14" s="12">
        <v>214</v>
      </c>
      <c r="E14" s="3">
        <v>22</v>
      </c>
      <c r="F14" s="3">
        <f t="shared" si="0"/>
        <v>192</v>
      </c>
      <c r="G14" s="50">
        <f t="shared" si="1"/>
        <v>0.89719626168224298</v>
      </c>
    </row>
    <row r="15" spans="1:10" ht="15" customHeight="1" x14ac:dyDescent="0.2">
      <c r="B15" s="19" t="s">
        <v>48</v>
      </c>
      <c r="C15" s="2">
        <v>22</v>
      </c>
      <c r="D15" s="38">
        <v>192</v>
      </c>
      <c r="E15" s="60">
        <v>0</v>
      </c>
      <c r="F15" s="60">
        <f t="shared" si="0"/>
        <v>192</v>
      </c>
      <c r="G15" s="62">
        <f t="shared" si="1"/>
        <v>1</v>
      </c>
    </row>
    <row r="16" spans="1:10" ht="15" customHeight="1" x14ac:dyDescent="0.2">
      <c r="B16" s="18"/>
      <c r="C16" s="2">
        <v>27</v>
      </c>
      <c r="D16" s="12">
        <v>192</v>
      </c>
      <c r="E16" s="3">
        <v>0</v>
      </c>
      <c r="F16" s="3">
        <f t="shared" si="0"/>
        <v>192</v>
      </c>
      <c r="G16" s="50">
        <f t="shared" si="1"/>
        <v>1</v>
      </c>
    </row>
    <row r="17" spans="1:7" ht="15" customHeight="1" x14ac:dyDescent="0.2">
      <c r="B17" s="18"/>
      <c r="C17" s="2">
        <v>32</v>
      </c>
      <c r="D17" s="12">
        <v>192</v>
      </c>
      <c r="E17" s="3">
        <v>0</v>
      </c>
      <c r="F17" s="3">
        <f t="shared" si="0"/>
        <v>192</v>
      </c>
      <c r="G17" s="50">
        <f t="shared" si="1"/>
        <v>1</v>
      </c>
    </row>
    <row r="18" spans="1:7" ht="15" customHeight="1" thickBot="1" x14ac:dyDescent="0.25">
      <c r="B18" s="39"/>
      <c r="C18" s="5">
        <v>37</v>
      </c>
      <c r="D18" s="13">
        <v>236</v>
      </c>
      <c r="E18" s="6">
        <v>43</v>
      </c>
      <c r="F18" s="6">
        <f t="shared" si="0"/>
        <v>193</v>
      </c>
      <c r="G18" s="52">
        <f t="shared" si="1"/>
        <v>0.81779661016949157</v>
      </c>
    </row>
    <row r="19" spans="1:7" ht="15" customHeight="1" x14ac:dyDescent="0.25">
      <c r="A19" s="31" t="s">
        <v>5</v>
      </c>
      <c r="B19" s="16" t="s">
        <v>22</v>
      </c>
      <c r="C19" s="9">
        <v>22</v>
      </c>
      <c r="D19" s="11">
        <v>192</v>
      </c>
      <c r="E19" s="15">
        <v>0</v>
      </c>
      <c r="F19" s="15">
        <f t="shared" si="0"/>
        <v>192</v>
      </c>
      <c r="G19" s="49">
        <f t="shared" si="1"/>
        <v>1</v>
      </c>
    </row>
    <row r="20" spans="1:7" ht="15" customHeight="1" x14ac:dyDescent="0.2">
      <c r="B20" s="18"/>
      <c r="C20" s="2">
        <v>27</v>
      </c>
      <c r="D20" s="12">
        <v>170</v>
      </c>
      <c r="E20" s="3">
        <v>0</v>
      </c>
      <c r="F20" s="3">
        <f t="shared" si="0"/>
        <v>170</v>
      </c>
      <c r="G20" s="50">
        <f t="shared" si="1"/>
        <v>1</v>
      </c>
    </row>
    <row r="21" spans="1:7" ht="15" customHeight="1" x14ac:dyDescent="0.2">
      <c r="B21" s="18"/>
      <c r="C21" s="2">
        <v>32</v>
      </c>
      <c r="D21" s="12">
        <v>153</v>
      </c>
      <c r="E21" s="3">
        <v>0</v>
      </c>
      <c r="F21" s="3">
        <f t="shared" si="0"/>
        <v>153</v>
      </c>
      <c r="G21" s="50">
        <f t="shared" si="1"/>
        <v>1</v>
      </c>
    </row>
    <row r="22" spans="1:7" ht="15" customHeight="1" x14ac:dyDescent="0.2">
      <c r="B22" s="20"/>
      <c r="C22" s="2">
        <v>37</v>
      </c>
      <c r="D22" s="12">
        <v>104</v>
      </c>
      <c r="E22" s="3">
        <v>0</v>
      </c>
      <c r="F22" s="3">
        <f t="shared" si="0"/>
        <v>104</v>
      </c>
      <c r="G22" s="50">
        <f t="shared" si="1"/>
        <v>1</v>
      </c>
    </row>
    <row r="23" spans="1:7" ht="15" customHeight="1" x14ac:dyDescent="0.2">
      <c r="B23" s="25" t="s">
        <v>23</v>
      </c>
      <c r="C23" s="58">
        <v>22</v>
      </c>
      <c r="D23" s="38">
        <v>193</v>
      </c>
      <c r="E23" s="60">
        <v>1</v>
      </c>
      <c r="F23" s="60">
        <f t="shared" si="0"/>
        <v>192</v>
      </c>
      <c r="G23" s="62">
        <f t="shared" si="1"/>
        <v>0.99481865284974091</v>
      </c>
    </row>
    <row r="24" spans="1:7" ht="15" customHeight="1" x14ac:dyDescent="0.2">
      <c r="B24" s="18"/>
      <c r="C24" s="2">
        <v>27</v>
      </c>
      <c r="D24" s="12">
        <v>194</v>
      </c>
      <c r="E24" s="3">
        <v>2</v>
      </c>
      <c r="F24" s="3">
        <f t="shared" si="0"/>
        <v>192</v>
      </c>
      <c r="G24" s="50">
        <f t="shared" si="1"/>
        <v>0.98969072164948457</v>
      </c>
    </row>
    <row r="25" spans="1:7" ht="15" customHeight="1" x14ac:dyDescent="0.2">
      <c r="B25" s="25"/>
      <c r="C25" s="2">
        <v>32</v>
      </c>
      <c r="D25" s="12">
        <v>194</v>
      </c>
      <c r="E25" s="3">
        <v>2</v>
      </c>
      <c r="F25" s="3">
        <f t="shared" si="0"/>
        <v>192</v>
      </c>
      <c r="G25" s="50">
        <f t="shared" si="1"/>
        <v>0.98969072164948457</v>
      </c>
    </row>
    <row r="26" spans="1:7" ht="15" customHeight="1" x14ac:dyDescent="0.2">
      <c r="B26" s="18"/>
      <c r="C26" s="59">
        <v>37</v>
      </c>
      <c r="D26" s="37">
        <v>192</v>
      </c>
      <c r="E26" s="61">
        <v>0</v>
      </c>
      <c r="F26" s="61">
        <f t="shared" si="0"/>
        <v>192</v>
      </c>
      <c r="G26" s="63">
        <f t="shared" si="1"/>
        <v>1</v>
      </c>
    </row>
    <row r="27" spans="1:7" ht="15" customHeight="1" x14ac:dyDescent="0.2">
      <c r="B27" s="19" t="s">
        <v>24</v>
      </c>
      <c r="C27" s="2">
        <v>22</v>
      </c>
      <c r="D27" s="12">
        <v>256</v>
      </c>
      <c r="E27" s="3">
        <v>64</v>
      </c>
      <c r="F27" s="3">
        <f t="shared" si="0"/>
        <v>192</v>
      </c>
      <c r="G27" s="50">
        <f t="shared" si="1"/>
        <v>0.75</v>
      </c>
    </row>
    <row r="28" spans="1:7" ht="15" customHeight="1" x14ac:dyDescent="0.2">
      <c r="B28" s="18"/>
      <c r="C28" s="2">
        <v>27</v>
      </c>
      <c r="D28" s="12">
        <v>256</v>
      </c>
      <c r="E28" s="3">
        <v>63</v>
      </c>
      <c r="F28" s="3">
        <f t="shared" si="0"/>
        <v>193</v>
      </c>
      <c r="G28" s="50">
        <f t="shared" si="1"/>
        <v>0.75390625</v>
      </c>
    </row>
    <row r="29" spans="1:7" ht="15" customHeight="1" x14ac:dyDescent="0.2">
      <c r="B29" s="18"/>
      <c r="C29" s="2">
        <v>32</v>
      </c>
      <c r="D29" s="12">
        <v>256</v>
      </c>
      <c r="E29" s="3">
        <v>62</v>
      </c>
      <c r="F29" s="3">
        <f t="shared" si="0"/>
        <v>194</v>
      </c>
      <c r="G29" s="50">
        <f t="shared" si="1"/>
        <v>0.7578125</v>
      </c>
    </row>
    <row r="30" spans="1:7" ht="15" customHeight="1" x14ac:dyDescent="0.2">
      <c r="B30" s="25"/>
      <c r="C30" s="2">
        <v>37</v>
      </c>
      <c r="D30" s="12">
        <v>224</v>
      </c>
      <c r="E30" s="3">
        <v>32</v>
      </c>
      <c r="F30" s="3">
        <f t="shared" si="0"/>
        <v>192</v>
      </c>
      <c r="G30" s="50">
        <f t="shared" si="1"/>
        <v>0.8571428571428571</v>
      </c>
    </row>
    <row r="31" spans="1:7" ht="15" customHeight="1" x14ac:dyDescent="0.2">
      <c r="B31" s="19" t="s">
        <v>25</v>
      </c>
      <c r="C31" s="58">
        <v>22</v>
      </c>
      <c r="D31" s="38">
        <v>569</v>
      </c>
      <c r="E31" s="60">
        <v>175</v>
      </c>
      <c r="F31" s="60">
        <f t="shared" si="0"/>
        <v>394</v>
      </c>
      <c r="G31" s="62">
        <f t="shared" si="1"/>
        <v>0.69244288224956063</v>
      </c>
    </row>
    <row r="32" spans="1:7" ht="15" customHeight="1" x14ac:dyDescent="0.2">
      <c r="B32" s="25"/>
      <c r="C32" s="2">
        <v>27</v>
      </c>
      <c r="D32" s="12">
        <v>566</v>
      </c>
      <c r="E32" s="3">
        <v>165</v>
      </c>
      <c r="F32" s="3">
        <f t="shared" si="0"/>
        <v>401</v>
      </c>
      <c r="G32" s="50">
        <f t="shared" si="1"/>
        <v>0.70848056537102477</v>
      </c>
    </row>
    <row r="33" spans="1:7" ht="15" customHeight="1" x14ac:dyDescent="0.2">
      <c r="B33" s="25"/>
      <c r="C33" s="2">
        <v>32</v>
      </c>
      <c r="D33" s="12">
        <v>576</v>
      </c>
      <c r="E33" s="3">
        <v>179</v>
      </c>
      <c r="F33" s="3">
        <f t="shared" si="0"/>
        <v>397</v>
      </c>
      <c r="G33" s="50">
        <f t="shared" si="1"/>
        <v>0.68923611111111116</v>
      </c>
    </row>
    <row r="34" spans="1:7" ht="15" customHeight="1" thickBot="1" x14ac:dyDescent="0.25">
      <c r="B34" s="40"/>
      <c r="C34" s="5">
        <v>37</v>
      </c>
      <c r="D34" s="13">
        <v>461</v>
      </c>
      <c r="E34" s="6">
        <v>77</v>
      </c>
      <c r="F34" s="6">
        <f t="shared" si="0"/>
        <v>384</v>
      </c>
      <c r="G34" s="52">
        <f t="shared" si="1"/>
        <v>0.83297180043383945</v>
      </c>
    </row>
    <row r="35" spans="1:7" ht="15" customHeight="1" x14ac:dyDescent="0.25">
      <c r="A35" s="31" t="s">
        <v>6</v>
      </c>
      <c r="B35" s="16" t="s">
        <v>26</v>
      </c>
      <c r="C35" s="9">
        <v>22</v>
      </c>
      <c r="D35" s="11">
        <v>128</v>
      </c>
      <c r="E35" s="15">
        <v>0</v>
      </c>
      <c r="F35" s="15">
        <f t="shared" si="0"/>
        <v>128</v>
      </c>
      <c r="G35" s="49">
        <f t="shared" si="1"/>
        <v>1</v>
      </c>
    </row>
    <row r="36" spans="1:7" ht="15" customHeight="1" x14ac:dyDescent="0.2">
      <c r="B36" s="18"/>
      <c r="C36" s="2">
        <v>27</v>
      </c>
      <c r="D36" s="12">
        <v>128</v>
      </c>
      <c r="E36" s="3">
        <v>0</v>
      </c>
      <c r="F36" s="3">
        <f t="shared" si="0"/>
        <v>128</v>
      </c>
      <c r="G36" s="50">
        <f t="shared" si="1"/>
        <v>1</v>
      </c>
    </row>
    <row r="37" spans="1:7" ht="15" customHeight="1" x14ac:dyDescent="0.2">
      <c r="B37" s="18"/>
      <c r="C37" s="2">
        <v>32</v>
      </c>
      <c r="D37" s="12">
        <v>128</v>
      </c>
      <c r="E37" s="3">
        <v>0</v>
      </c>
      <c r="F37" s="3">
        <f t="shared" si="0"/>
        <v>128</v>
      </c>
      <c r="G37" s="50">
        <f t="shared" si="1"/>
        <v>1</v>
      </c>
    </row>
    <row r="38" spans="1:7" ht="15" customHeight="1" x14ac:dyDescent="0.2">
      <c r="B38" s="18"/>
      <c r="C38" s="59">
        <v>37</v>
      </c>
      <c r="D38" s="12">
        <v>128</v>
      </c>
      <c r="E38" s="3">
        <v>0</v>
      </c>
      <c r="F38" s="3">
        <f t="shared" si="0"/>
        <v>128</v>
      </c>
      <c r="G38" s="50">
        <f t="shared" si="1"/>
        <v>1</v>
      </c>
    </row>
    <row r="39" spans="1:7" ht="15" customHeight="1" x14ac:dyDescent="0.2">
      <c r="B39" s="19" t="s">
        <v>27</v>
      </c>
      <c r="C39" s="2">
        <v>22</v>
      </c>
      <c r="D39" s="38">
        <v>128</v>
      </c>
      <c r="E39" s="60">
        <v>0</v>
      </c>
      <c r="F39" s="60">
        <f t="shared" si="0"/>
        <v>128</v>
      </c>
      <c r="G39" s="62">
        <f t="shared" si="1"/>
        <v>1</v>
      </c>
    </row>
    <row r="40" spans="1:7" ht="15" customHeight="1" x14ac:dyDescent="0.2">
      <c r="B40" s="18"/>
      <c r="C40" s="2">
        <v>27</v>
      </c>
      <c r="D40" s="12">
        <v>128</v>
      </c>
      <c r="E40" s="3">
        <v>0</v>
      </c>
      <c r="F40" s="3">
        <f t="shared" si="0"/>
        <v>128</v>
      </c>
      <c r="G40" s="50">
        <f t="shared" si="1"/>
        <v>1</v>
      </c>
    </row>
    <row r="41" spans="1:7" ht="15" customHeight="1" x14ac:dyDescent="0.2">
      <c r="B41" s="18"/>
      <c r="C41" s="2">
        <v>32</v>
      </c>
      <c r="D41" s="12">
        <v>128</v>
      </c>
      <c r="E41" s="3">
        <v>0</v>
      </c>
      <c r="F41" s="3">
        <f t="shared" si="0"/>
        <v>128</v>
      </c>
      <c r="G41" s="50">
        <f t="shared" si="1"/>
        <v>1</v>
      </c>
    </row>
    <row r="42" spans="1:7" ht="15" customHeight="1" thickBot="1" x14ac:dyDescent="0.25">
      <c r="B42" s="24"/>
      <c r="C42" s="5">
        <v>37</v>
      </c>
      <c r="D42" s="13">
        <v>128</v>
      </c>
      <c r="E42" s="6">
        <v>0</v>
      </c>
      <c r="F42" s="6">
        <f t="shared" si="0"/>
        <v>128</v>
      </c>
      <c r="G42" s="52">
        <f t="shared" si="1"/>
        <v>1</v>
      </c>
    </row>
    <row r="43" spans="1:7" ht="15" customHeight="1" x14ac:dyDescent="0.25">
      <c r="A43" s="31" t="s">
        <v>7</v>
      </c>
      <c r="B43" s="16" t="s">
        <v>28</v>
      </c>
      <c r="C43" s="9">
        <v>22</v>
      </c>
      <c r="D43" s="11">
        <v>202</v>
      </c>
      <c r="E43" s="15">
        <v>10</v>
      </c>
      <c r="F43" s="15">
        <f t="shared" si="0"/>
        <v>192</v>
      </c>
      <c r="G43" s="49">
        <f t="shared" si="1"/>
        <v>0.95049504950495045</v>
      </c>
    </row>
    <row r="44" spans="1:7" ht="15" customHeight="1" x14ac:dyDescent="0.2">
      <c r="B44" s="18"/>
      <c r="C44" s="2">
        <v>27</v>
      </c>
      <c r="D44" s="12">
        <v>205</v>
      </c>
      <c r="E44" s="3">
        <v>13</v>
      </c>
      <c r="F44" s="3">
        <f t="shared" si="0"/>
        <v>192</v>
      </c>
      <c r="G44" s="50">
        <f t="shared" si="1"/>
        <v>0.93658536585365859</v>
      </c>
    </row>
    <row r="45" spans="1:7" ht="15" customHeight="1" x14ac:dyDescent="0.2">
      <c r="B45" s="18"/>
      <c r="C45" s="2">
        <v>32</v>
      </c>
      <c r="D45" s="12">
        <v>200</v>
      </c>
      <c r="E45" s="3">
        <v>8</v>
      </c>
      <c r="F45" s="3">
        <f t="shared" si="0"/>
        <v>192</v>
      </c>
      <c r="G45" s="50">
        <f t="shared" si="1"/>
        <v>0.96</v>
      </c>
    </row>
    <row r="46" spans="1:7" ht="15" customHeight="1" thickBot="1" x14ac:dyDescent="0.25">
      <c r="B46" s="17"/>
      <c r="C46" s="2">
        <v>37</v>
      </c>
      <c r="D46" s="12">
        <v>196</v>
      </c>
      <c r="E46" s="3">
        <v>4</v>
      </c>
      <c r="F46" s="3">
        <f t="shared" si="0"/>
        <v>192</v>
      </c>
      <c r="G46" s="50">
        <f t="shared" si="1"/>
        <v>0.97959183673469385</v>
      </c>
    </row>
    <row r="47" spans="1:7" ht="15" customHeight="1" x14ac:dyDescent="0.25">
      <c r="A47" s="31" t="s">
        <v>8</v>
      </c>
      <c r="B47" s="16" t="s">
        <v>29</v>
      </c>
      <c r="C47" s="9">
        <v>22</v>
      </c>
      <c r="D47" s="38">
        <v>209</v>
      </c>
      <c r="E47" s="60">
        <v>17</v>
      </c>
      <c r="F47" s="60">
        <f t="shared" si="0"/>
        <v>192</v>
      </c>
      <c r="G47" s="62">
        <f t="shared" si="1"/>
        <v>0.91866028708133973</v>
      </c>
    </row>
    <row r="48" spans="1:7" ht="15" customHeight="1" x14ac:dyDescent="0.2">
      <c r="B48" s="25"/>
      <c r="C48" s="2">
        <v>27</v>
      </c>
      <c r="D48" s="12">
        <v>195</v>
      </c>
      <c r="E48" s="3">
        <v>3</v>
      </c>
      <c r="F48" s="3">
        <f t="shared" si="0"/>
        <v>192</v>
      </c>
      <c r="G48" s="50">
        <f t="shared" si="1"/>
        <v>0.98461538461538467</v>
      </c>
    </row>
    <row r="49" spans="1:7" ht="15" customHeight="1" x14ac:dyDescent="0.2">
      <c r="B49" s="18"/>
      <c r="C49" s="2">
        <v>32</v>
      </c>
      <c r="D49" s="12">
        <v>192</v>
      </c>
      <c r="E49" s="3">
        <v>0</v>
      </c>
      <c r="F49" s="3">
        <f t="shared" si="0"/>
        <v>192</v>
      </c>
      <c r="G49" s="50">
        <f t="shared" si="1"/>
        <v>1</v>
      </c>
    </row>
    <row r="50" spans="1:7" ht="15" customHeight="1" thickBot="1" x14ac:dyDescent="0.25">
      <c r="B50" s="24"/>
      <c r="C50" s="5">
        <v>37</v>
      </c>
      <c r="D50" s="13">
        <v>64</v>
      </c>
      <c r="E50" s="6">
        <v>0</v>
      </c>
      <c r="F50" s="6">
        <f t="shared" si="0"/>
        <v>64</v>
      </c>
      <c r="G50" s="52">
        <f t="shared" si="1"/>
        <v>1</v>
      </c>
    </row>
    <row r="51" spans="1:7" ht="15" customHeight="1" x14ac:dyDescent="0.25">
      <c r="A51" s="31" t="s">
        <v>18</v>
      </c>
      <c r="B51" s="16" t="s">
        <v>15</v>
      </c>
      <c r="C51" s="9">
        <v>22</v>
      </c>
      <c r="D51" s="11">
        <v>7</v>
      </c>
      <c r="E51" s="15">
        <v>0</v>
      </c>
      <c r="F51" s="15">
        <f t="shared" si="0"/>
        <v>7</v>
      </c>
      <c r="G51" s="49">
        <f t="shared" si="1"/>
        <v>1</v>
      </c>
    </row>
    <row r="52" spans="1:7" ht="15" customHeight="1" x14ac:dyDescent="0.2">
      <c r="B52" s="18"/>
      <c r="C52" s="2">
        <v>27</v>
      </c>
      <c r="D52" s="12">
        <v>0</v>
      </c>
      <c r="E52" s="3">
        <v>0</v>
      </c>
      <c r="F52" s="3">
        <f t="shared" si="0"/>
        <v>0</v>
      </c>
      <c r="G52" s="50">
        <f t="shared" si="1"/>
        <v>0</v>
      </c>
    </row>
    <row r="53" spans="1:7" ht="15" customHeight="1" x14ac:dyDescent="0.2">
      <c r="B53" s="18"/>
      <c r="C53" s="2">
        <v>32</v>
      </c>
      <c r="D53" s="12">
        <v>0</v>
      </c>
      <c r="E53" s="3">
        <v>0</v>
      </c>
      <c r="F53" s="3">
        <f t="shared" si="0"/>
        <v>0</v>
      </c>
      <c r="G53" s="50">
        <f t="shared" si="1"/>
        <v>0</v>
      </c>
    </row>
    <row r="54" spans="1:7" ht="15" customHeight="1" x14ac:dyDescent="0.2">
      <c r="B54" s="18"/>
      <c r="C54" s="59">
        <v>37</v>
      </c>
      <c r="D54" s="12">
        <v>0</v>
      </c>
      <c r="E54" s="3">
        <v>0</v>
      </c>
      <c r="F54" s="3">
        <f t="shared" si="0"/>
        <v>0</v>
      </c>
      <c r="G54" s="50">
        <f t="shared" si="1"/>
        <v>0</v>
      </c>
    </row>
    <row r="55" spans="1:7" ht="15" customHeight="1" x14ac:dyDescent="0.2">
      <c r="B55" s="19" t="s">
        <v>16</v>
      </c>
      <c r="C55" s="2">
        <v>22</v>
      </c>
      <c r="D55" s="38">
        <v>0</v>
      </c>
      <c r="E55" s="60">
        <v>0</v>
      </c>
      <c r="F55" s="60">
        <f t="shared" si="0"/>
        <v>0</v>
      </c>
      <c r="G55" s="62">
        <f t="shared" si="1"/>
        <v>0</v>
      </c>
    </row>
    <row r="56" spans="1:7" ht="15" customHeight="1" x14ac:dyDescent="0.2">
      <c r="B56" s="18"/>
      <c r="C56" s="2">
        <v>27</v>
      </c>
      <c r="D56" s="12">
        <v>0</v>
      </c>
      <c r="E56" s="3">
        <v>0</v>
      </c>
      <c r="F56" s="3">
        <f t="shared" si="0"/>
        <v>0</v>
      </c>
      <c r="G56" s="50">
        <f t="shared" si="1"/>
        <v>0</v>
      </c>
    </row>
    <row r="57" spans="1:7" ht="15" customHeight="1" x14ac:dyDescent="0.2">
      <c r="B57" s="18"/>
      <c r="C57" s="2">
        <v>32</v>
      </c>
      <c r="D57" s="12">
        <v>0</v>
      </c>
      <c r="E57" s="3">
        <v>0</v>
      </c>
      <c r="F57" s="3">
        <f t="shared" si="0"/>
        <v>0</v>
      </c>
      <c r="G57" s="50">
        <f t="shared" si="1"/>
        <v>0</v>
      </c>
    </row>
    <row r="58" spans="1:7" ht="15" customHeight="1" thickBot="1" x14ac:dyDescent="0.25">
      <c r="B58" s="24"/>
      <c r="C58" s="5">
        <v>37</v>
      </c>
      <c r="D58" s="13">
        <v>0</v>
      </c>
      <c r="E58" s="6">
        <v>0</v>
      </c>
      <c r="F58" s="6">
        <f t="shared" si="0"/>
        <v>0</v>
      </c>
      <c r="G58" s="52">
        <f t="shared" si="1"/>
        <v>0</v>
      </c>
    </row>
    <row r="59" spans="1:7" ht="15" customHeight="1" x14ac:dyDescent="0.25">
      <c r="A59" s="31" t="s">
        <v>9</v>
      </c>
      <c r="B59" s="16" t="s">
        <v>30</v>
      </c>
      <c r="C59" s="9">
        <v>22</v>
      </c>
      <c r="D59" s="11">
        <v>128</v>
      </c>
      <c r="E59" s="15">
        <v>0</v>
      </c>
      <c r="F59" s="15">
        <f t="shared" si="0"/>
        <v>128</v>
      </c>
      <c r="G59" s="49">
        <f t="shared" si="1"/>
        <v>1</v>
      </c>
    </row>
    <row r="60" spans="1:7" ht="15" customHeight="1" x14ac:dyDescent="0.2">
      <c r="B60" s="18"/>
      <c r="C60" s="2">
        <v>27</v>
      </c>
      <c r="D60" s="12">
        <v>128</v>
      </c>
      <c r="E60" s="3">
        <v>0</v>
      </c>
      <c r="F60" s="3">
        <f t="shared" si="0"/>
        <v>128</v>
      </c>
      <c r="G60" s="50">
        <f t="shared" si="1"/>
        <v>1</v>
      </c>
    </row>
    <row r="61" spans="1:7" ht="15" customHeight="1" x14ac:dyDescent="0.2">
      <c r="B61" s="25"/>
      <c r="C61" s="2">
        <v>32</v>
      </c>
      <c r="D61" s="12">
        <v>128</v>
      </c>
      <c r="E61" s="3">
        <v>0</v>
      </c>
      <c r="F61" s="3">
        <f t="shared" si="0"/>
        <v>128</v>
      </c>
      <c r="G61" s="50">
        <f t="shared" si="1"/>
        <v>1</v>
      </c>
    </row>
    <row r="62" spans="1:7" ht="15" customHeight="1" x14ac:dyDescent="0.2">
      <c r="B62" s="26"/>
      <c r="C62" s="2">
        <v>37</v>
      </c>
      <c r="D62" s="12">
        <v>128</v>
      </c>
      <c r="E62" s="3">
        <v>0</v>
      </c>
      <c r="F62" s="3">
        <f t="shared" si="0"/>
        <v>128</v>
      </c>
      <c r="G62" s="50">
        <f t="shared" si="1"/>
        <v>1</v>
      </c>
    </row>
    <row r="63" spans="1:7" ht="15" customHeight="1" x14ac:dyDescent="0.2">
      <c r="B63" s="27" t="s">
        <v>31</v>
      </c>
      <c r="C63" s="58">
        <v>22</v>
      </c>
      <c r="D63" s="38">
        <v>220</v>
      </c>
      <c r="E63" s="60">
        <v>28</v>
      </c>
      <c r="F63" s="60">
        <f t="shared" si="0"/>
        <v>192</v>
      </c>
      <c r="G63" s="62">
        <f t="shared" si="1"/>
        <v>0.87272727272727268</v>
      </c>
    </row>
    <row r="64" spans="1:7" ht="15" customHeight="1" x14ac:dyDescent="0.2">
      <c r="B64" s="18"/>
      <c r="C64" s="2">
        <v>27</v>
      </c>
      <c r="D64" s="12">
        <v>215</v>
      </c>
      <c r="E64" s="3">
        <v>23</v>
      </c>
      <c r="F64" s="3">
        <f t="shared" si="0"/>
        <v>192</v>
      </c>
      <c r="G64" s="50">
        <f t="shared" si="1"/>
        <v>0.89302325581395348</v>
      </c>
    </row>
    <row r="65" spans="1:7" ht="15" customHeight="1" x14ac:dyDescent="0.2">
      <c r="B65" s="18"/>
      <c r="C65" s="2">
        <v>32</v>
      </c>
      <c r="D65" s="12">
        <v>203</v>
      </c>
      <c r="E65" s="3">
        <v>11</v>
      </c>
      <c r="F65" s="3">
        <f t="shared" si="0"/>
        <v>192</v>
      </c>
      <c r="G65" s="50">
        <f t="shared" si="1"/>
        <v>0.94581280788177335</v>
      </c>
    </row>
    <row r="66" spans="1:7" ht="15" customHeight="1" x14ac:dyDescent="0.2">
      <c r="B66" s="23"/>
      <c r="C66" s="59">
        <v>37</v>
      </c>
      <c r="D66" s="37">
        <v>192</v>
      </c>
      <c r="E66" s="61">
        <v>0</v>
      </c>
      <c r="F66" s="61">
        <f t="shared" si="0"/>
        <v>192</v>
      </c>
      <c r="G66" s="63">
        <f t="shared" si="1"/>
        <v>1</v>
      </c>
    </row>
    <row r="67" spans="1:7" ht="15" customHeight="1" x14ac:dyDescent="0.2">
      <c r="B67" s="21" t="s">
        <v>32</v>
      </c>
      <c r="C67" s="58">
        <v>22</v>
      </c>
      <c r="D67" s="12">
        <v>254</v>
      </c>
      <c r="E67" s="3">
        <v>34</v>
      </c>
      <c r="F67" s="3">
        <f t="shared" si="0"/>
        <v>220</v>
      </c>
      <c r="G67" s="50">
        <f t="shared" si="1"/>
        <v>0.86614173228346458</v>
      </c>
    </row>
    <row r="68" spans="1:7" ht="15" customHeight="1" x14ac:dyDescent="0.2">
      <c r="B68" s="22"/>
      <c r="C68" s="2">
        <v>27</v>
      </c>
      <c r="D68" s="12">
        <v>239</v>
      </c>
      <c r="E68" s="3">
        <v>29</v>
      </c>
      <c r="F68" s="3">
        <f t="shared" ref="F68:F114" si="2">D68-E68</f>
        <v>210</v>
      </c>
      <c r="G68" s="50">
        <f t="shared" ref="G68:G114" si="3">IF(F68=0,0,F68/D68)</f>
        <v>0.87866108786610875</v>
      </c>
    </row>
    <row r="69" spans="1:7" ht="15" customHeight="1" x14ac:dyDescent="0.2">
      <c r="B69" s="22"/>
      <c r="C69" s="2">
        <v>32</v>
      </c>
      <c r="D69" s="12">
        <v>217</v>
      </c>
      <c r="E69" s="3">
        <v>25</v>
      </c>
      <c r="F69" s="3">
        <f t="shared" si="2"/>
        <v>192</v>
      </c>
      <c r="G69" s="50">
        <f t="shared" si="3"/>
        <v>0.88479262672811065</v>
      </c>
    </row>
    <row r="70" spans="1:7" ht="15" customHeight="1" x14ac:dyDescent="0.2">
      <c r="B70" s="23"/>
      <c r="C70" s="59">
        <v>37</v>
      </c>
      <c r="D70" s="12">
        <v>200</v>
      </c>
      <c r="E70" s="3">
        <v>8</v>
      </c>
      <c r="F70" s="3">
        <f t="shared" si="2"/>
        <v>192</v>
      </c>
      <c r="G70" s="50">
        <f t="shared" si="3"/>
        <v>0.96</v>
      </c>
    </row>
    <row r="71" spans="1:7" ht="15" customHeight="1" x14ac:dyDescent="0.2">
      <c r="B71" s="21" t="s">
        <v>49</v>
      </c>
      <c r="C71" s="2">
        <v>22</v>
      </c>
      <c r="D71" s="38">
        <v>197</v>
      </c>
      <c r="E71" s="60">
        <v>5</v>
      </c>
      <c r="F71" s="60">
        <f t="shared" si="2"/>
        <v>192</v>
      </c>
      <c r="G71" s="62">
        <f t="shared" si="3"/>
        <v>0.97461928934010156</v>
      </c>
    </row>
    <row r="72" spans="1:7" ht="15" customHeight="1" x14ac:dyDescent="0.2">
      <c r="B72" s="22"/>
      <c r="C72" s="2">
        <v>27</v>
      </c>
      <c r="D72" s="12">
        <v>192</v>
      </c>
      <c r="E72" s="3">
        <v>0</v>
      </c>
      <c r="F72" s="3">
        <f t="shared" si="2"/>
        <v>192</v>
      </c>
      <c r="G72" s="50">
        <f t="shared" si="3"/>
        <v>1</v>
      </c>
    </row>
    <row r="73" spans="1:7" ht="15" customHeight="1" x14ac:dyDescent="0.2">
      <c r="B73" s="22"/>
      <c r="C73" s="2">
        <v>32</v>
      </c>
      <c r="D73" s="12">
        <v>229</v>
      </c>
      <c r="E73" s="3">
        <v>34</v>
      </c>
      <c r="F73" s="3">
        <f t="shared" si="2"/>
        <v>195</v>
      </c>
      <c r="G73" s="50">
        <f t="shared" si="3"/>
        <v>0.85152838427947597</v>
      </c>
    </row>
    <row r="74" spans="1:7" ht="15" customHeight="1" thickBot="1" x14ac:dyDescent="0.25">
      <c r="B74" s="41"/>
      <c r="C74" s="5">
        <v>37</v>
      </c>
      <c r="D74" s="13">
        <v>222</v>
      </c>
      <c r="E74" s="6">
        <v>30</v>
      </c>
      <c r="F74" s="6">
        <f t="shared" si="2"/>
        <v>192</v>
      </c>
      <c r="G74" s="52">
        <f t="shared" si="3"/>
        <v>0.86486486486486491</v>
      </c>
    </row>
    <row r="75" spans="1:7" ht="15" customHeight="1" x14ac:dyDescent="0.25">
      <c r="A75" s="31" t="s">
        <v>10</v>
      </c>
      <c r="B75" s="42" t="s">
        <v>33</v>
      </c>
      <c r="C75" s="9">
        <v>22</v>
      </c>
      <c r="D75" s="11">
        <v>175</v>
      </c>
      <c r="E75" s="15">
        <v>0</v>
      </c>
      <c r="F75" s="15">
        <f t="shared" si="2"/>
        <v>175</v>
      </c>
      <c r="G75" s="49">
        <f t="shared" si="3"/>
        <v>1</v>
      </c>
    </row>
    <row r="76" spans="1:7" ht="15" customHeight="1" x14ac:dyDescent="0.2">
      <c r="B76" s="22"/>
      <c r="C76" s="2">
        <v>27</v>
      </c>
      <c r="D76" s="12">
        <v>157</v>
      </c>
      <c r="E76" s="3">
        <v>0</v>
      </c>
      <c r="F76" s="3">
        <f t="shared" si="2"/>
        <v>157</v>
      </c>
      <c r="G76" s="50">
        <f t="shared" si="3"/>
        <v>1</v>
      </c>
    </row>
    <row r="77" spans="1:7" ht="15" customHeight="1" x14ac:dyDescent="0.2">
      <c r="B77" s="22"/>
      <c r="C77" s="2">
        <v>32</v>
      </c>
      <c r="D77" s="12">
        <v>116</v>
      </c>
      <c r="E77" s="3">
        <v>0</v>
      </c>
      <c r="F77" s="3">
        <f t="shared" si="2"/>
        <v>116</v>
      </c>
      <c r="G77" s="50">
        <f t="shared" si="3"/>
        <v>1</v>
      </c>
    </row>
    <row r="78" spans="1:7" ht="15" customHeight="1" x14ac:dyDescent="0.2">
      <c r="B78" s="23"/>
      <c r="C78" s="2">
        <v>37</v>
      </c>
      <c r="D78" s="12">
        <v>74</v>
      </c>
      <c r="E78" s="3">
        <v>0</v>
      </c>
      <c r="F78" s="3">
        <f t="shared" si="2"/>
        <v>74</v>
      </c>
      <c r="G78" s="50">
        <f t="shared" si="3"/>
        <v>1</v>
      </c>
    </row>
    <row r="79" spans="1:7" ht="15" customHeight="1" x14ac:dyDescent="0.2">
      <c r="B79" s="21" t="s">
        <v>34</v>
      </c>
      <c r="C79" s="58">
        <v>22</v>
      </c>
      <c r="D79" s="38">
        <v>192</v>
      </c>
      <c r="E79" s="60">
        <v>0</v>
      </c>
      <c r="F79" s="60">
        <f t="shared" si="2"/>
        <v>192</v>
      </c>
      <c r="G79" s="62">
        <f t="shared" si="3"/>
        <v>1</v>
      </c>
    </row>
    <row r="80" spans="1:7" ht="15" customHeight="1" x14ac:dyDescent="0.2">
      <c r="B80" s="22"/>
      <c r="C80" s="2">
        <v>27</v>
      </c>
      <c r="D80" s="12">
        <v>192</v>
      </c>
      <c r="E80" s="3">
        <v>0</v>
      </c>
      <c r="F80" s="3">
        <f t="shared" si="2"/>
        <v>192</v>
      </c>
      <c r="G80" s="50">
        <f t="shared" si="3"/>
        <v>1</v>
      </c>
    </row>
    <row r="81" spans="1:7" ht="15" customHeight="1" x14ac:dyDescent="0.2">
      <c r="B81" s="22"/>
      <c r="C81" s="2">
        <v>32</v>
      </c>
      <c r="D81" s="12">
        <v>192</v>
      </c>
      <c r="E81" s="3">
        <v>0</v>
      </c>
      <c r="F81" s="3">
        <f t="shared" si="2"/>
        <v>192</v>
      </c>
      <c r="G81" s="50">
        <f t="shared" si="3"/>
        <v>1</v>
      </c>
    </row>
    <row r="82" spans="1:7" ht="15" customHeight="1" x14ac:dyDescent="0.2">
      <c r="B82" s="28"/>
      <c r="C82" s="59">
        <v>37</v>
      </c>
      <c r="D82" s="37">
        <v>168</v>
      </c>
      <c r="E82" s="61">
        <v>0</v>
      </c>
      <c r="F82" s="61">
        <f t="shared" si="2"/>
        <v>168</v>
      </c>
      <c r="G82" s="63">
        <f t="shared" si="3"/>
        <v>1</v>
      </c>
    </row>
    <row r="83" spans="1:7" ht="15" customHeight="1" x14ac:dyDescent="0.2">
      <c r="B83" s="19" t="s">
        <v>35</v>
      </c>
      <c r="C83" s="2">
        <v>22</v>
      </c>
      <c r="D83" s="12">
        <v>256</v>
      </c>
      <c r="E83" s="3">
        <v>64</v>
      </c>
      <c r="F83" s="3">
        <f t="shared" si="2"/>
        <v>192</v>
      </c>
      <c r="G83" s="50">
        <f t="shared" si="3"/>
        <v>0.75</v>
      </c>
    </row>
    <row r="84" spans="1:7" ht="15" customHeight="1" x14ac:dyDescent="0.2">
      <c r="B84" s="18"/>
      <c r="C84" s="2">
        <v>27</v>
      </c>
      <c r="D84" s="12">
        <v>256</v>
      </c>
      <c r="E84" s="3">
        <v>64</v>
      </c>
      <c r="F84" s="3">
        <f t="shared" si="2"/>
        <v>192</v>
      </c>
      <c r="G84" s="50">
        <f t="shared" si="3"/>
        <v>0.75</v>
      </c>
    </row>
    <row r="85" spans="1:7" ht="15" customHeight="1" x14ac:dyDescent="0.2">
      <c r="B85" s="18"/>
      <c r="C85" s="2">
        <v>32</v>
      </c>
      <c r="D85" s="12">
        <v>248</v>
      </c>
      <c r="E85" s="3">
        <v>56</v>
      </c>
      <c r="F85" s="3">
        <f t="shared" si="2"/>
        <v>192</v>
      </c>
      <c r="G85" s="50">
        <f t="shared" si="3"/>
        <v>0.77419354838709675</v>
      </c>
    </row>
    <row r="86" spans="1:7" ht="15" customHeight="1" x14ac:dyDescent="0.2">
      <c r="B86" s="18"/>
      <c r="C86" s="2">
        <v>37</v>
      </c>
      <c r="D86" s="12">
        <v>213</v>
      </c>
      <c r="E86" s="3">
        <v>21</v>
      </c>
      <c r="F86" s="3">
        <f t="shared" si="2"/>
        <v>192</v>
      </c>
      <c r="G86" s="50">
        <f t="shared" si="3"/>
        <v>0.90140845070422537</v>
      </c>
    </row>
    <row r="87" spans="1:7" ht="15" customHeight="1" x14ac:dyDescent="0.2">
      <c r="B87" s="19" t="s">
        <v>36</v>
      </c>
      <c r="C87" s="58">
        <v>22</v>
      </c>
      <c r="D87" s="38">
        <v>567</v>
      </c>
      <c r="E87" s="60">
        <v>170</v>
      </c>
      <c r="F87" s="60">
        <f t="shared" si="2"/>
        <v>397</v>
      </c>
      <c r="G87" s="62">
        <f t="shared" si="3"/>
        <v>0.70017636684303353</v>
      </c>
    </row>
    <row r="88" spans="1:7" ht="15" customHeight="1" x14ac:dyDescent="0.2">
      <c r="B88" s="18"/>
      <c r="C88" s="2">
        <v>27</v>
      </c>
      <c r="D88" s="12">
        <v>573</v>
      </c>
      <c r="E88" s="3">
        <v>176</v>
      </c>
      <c r="F88" s="3">
        <f t="shared" si="2"/>
        <v>397</v>
      </c>
      <c r="G88" s="50">
        <f t="shared" si="3"/>
        <v>0.6928446771378709</v>
      </c>
    </row>
    <row r="89" spans="1:7" ht="15" customHeight="1" x14ac:dyDescent="0.2">
      <c r="B89" s="18"/>
      <c r="C89" s="2">
        <v>32</v>
      </c>
      <c r="D89" s="12">
        <v>469</v>
      </c>
      <c r="E89" s="3">
        <v>85</v>
      </c>
      <c r="F89" s="3">
        <f t="shared" si="2"/>
        <v>384</v>
      </c>
      <c r="G89" s="50">
        <f t="shared" si="3"/>
        <v>0.81876332622601278</v>
      </c>
    </row>
    <row r="90" spans="1:7" ht="15" customHeight="1" thickBot="1" x14ac:dyDescent="0.25">
      <c r="B90" s="24"/>
      <c r="C90" s="5">
        <v>37</v>
      </c>
      <c r="D90" s="13">
        <v>412</v>
      </c>
      <c r="E90" s="6">
        <v>28</v>
      </c>
      <c r="F90" s="6">
        <f t="shared" si="2"/>
        <v>384</v>
      </c>
      <c r="G90" s="52">
        <f t="shared" si="3"/>
        <v>0.93203883495145634</v>
      </c>
    </row>
    <row r="91" spans="1:7" ht="15" customHeight="1" x14ac:dyDescent="0.25">
      <c r="A91" s="31" t="s">
        <v>11</v>
      </c>
      <c r="B91" s="16" t="s">
        <v>26</v>
      </c>
      <c r="C91" s="9">
        <v>22</v>
      </c>
      <c r="D91" s="11">
        <v>128</v>
      </c>
      <c r="E91" s="15">
        <v>0</v>
      </c>
      <c r="F91" s="15">
        <f t="shared" si="2"/>
        <v>128</v>
      </c>
      <c r="G91" s="49">
        <f t="shared" si="3"/>
        <v>1</v>
      </c>
    </row>
    <row r="92" spans="1:7" ht="15" customHeight="1" x14ac:dyDescent="0.2">
      <c r="B92" s="18"/>
      <c r="C92" s="2">
        <v>27</v>
      </c>
      <c r="D92" s="12">
        <v>128</v>
      </c>
      <c r="E92" s="3">
        <v>0</v>
      </c>
      <c r="F92" s="3">
        <f t="shared" si="2"/>
        <v>128</v>
      </c>
      <c r="G92" s="50">
        <f t="shared" si="3"/>
        <v>1</v>
      </c>
    </row>
    <row r="93" spans="1:7" ht="15" customHeight="1" x14ac:dyDescent="0.2">
      <c r="B93" s="18"/>
      <c r="C93" s="2">
        <v>32</v>
      </c>
      <c r="D93" s="12">
        <v>128</v>
      </c>
      <c r="E93" s="3">
        <v>0</v>
      </c>
      <c r="F93" s="3">
        <f t="shared" si="2"/>
        <v>128</v>
      </c>
      <c r="G93" s="50">
        <f t="shared" si="3"/>
        <v>1</v>
      </c>
    </row>
    <row r="94" spans="1:7" ht="15" customHeight="1" x14ac:dyDescent="0.2">
      <c r="B94" s="18"/>
      <c r="C94" s="59">
        <v>37</v>
      </c>
      <c r="D94" s="12">
        <v>128</v>
      </c>
      <c r="E94" s="3">
        <v>0</v>
      </c>
      <c r="F94" s="3">
        <f t="shared" si="2"/>
        <v>128</v>
      </c>
      <c r="G94" s="50">
        <f t="shared" si="3"/>
        <v>1</v>
      </c>
    </row>
    <row r="95" spans="1:7" ht="15" customHeight="1" x14ac:dyDescent="0.2">
      <c r="B95" s="19" t="s">
        <v>27</v>
      </c>
      <c r="C95" s="2">
        <v>22</v>
      </c>
      <c r="D95" s="38">
        <v>128</v>
      </c>
      <c r="E95" s="60">
        <v>0</v>
      </c>
      <c r="F95" s="60">
        <f t="shared" si="2"/>
        <v>128</v>
      </c>
      <c r="G95" s="62">
        <f t="shared" si="3"/>
        <v>1</v>
      </c>
    </row>
    <row r="96" spans="1:7" ht="15" customHeight="1" x14ac:dyDescent="0.2">
      <c r="B96" s="18"/>
      <c r="C96" s="2">
        <v>27</v>
      </c>
      <c r="D96" s="12">
        <v>128</v>
      </c>
      <c r="E96" s="3">
        <v>0</v>
      </c>
      <c r="F96" s="3">
        <f t="shared" si="2"/>
        <v>128</v>
      </c>
      <c r="G96" s="50">
        <f t="shared" si="3"/>
        <v>1</v>
      </c>
    </row>
    <row r="97" spans="1:7" ht="15" customHeight="1" x14ac:dyDescent="0.2">
      <c r="B97" s="18"/>
      <c r="C97" s="2">
        <v>32</v>
      </c>
      <c r="D97" s="12">
        <v>128</v>
      </c>
      <c r="E97" s="3">
        <v>0</v>
      </c>
      <c r="F97" s="3">
        <f t="shared" si="2"/>
        <v>128</v>
      </c>
      <c r="G97" s="50">
        <f t="shared" si="3"/>
        <v>1</v>
      </c>
    </row>
    <row r="98" spans="1:7" ht="15" customHeight="1" thickBot="1" x14ac:dyDescent="0.25">
      <c r="B98" s="24"/>
      <c r="C98" s="5">
        <v>37</v>
      </c>
      <c r="D98" s="13">
        <v>128</v>
      </c>
      <c r="E98" s="6">
        <v>0</v>
      </c>
      <c r="F98" s="6">
        <f t="shared" si="2"/>
        <v>128</v>
      </c>
      <c r="G98" s="52">
        <f t="shared" si="3"/>
        <v>1</v>
      </c>
    </row>
    <row r="99" spans="1:7" ht="15" customHeight="1" x14ac:dyDescent="0.25">
      <c r="A99" s="31" t="s">
        <v>12</v>
      </c>
      <c r="B99" s="16" t="s">
        <v>28</v>
      </c>
      <c r="C99" s="9">
        <v>22</v>
      </c>
      <c r="D99" s="11">
        <v>202</v>
      </c>
      <c r="E99" s="15">
        <v>10</v>
      </c>
      <c r="F99" s="15">
        <f t="shared" si="2"/>
        <v>192</v>
      </c>
      <c r="G99" s="49">
        <f t="shared" si="3"/>
        <v>0.95049504950495045</v>
      </c>
    </row>
    <row r="100" spans="1:7" ht="15" customHeight="1" x14ac:dyDescent="0.2">
      <c r="B100" s="18"/>
      <c r="C100" s="2">
        <v>27</v>
      </c>
      <c r="D100" s="12">
        <v>201</v>
      </c>
      <c r="E100" s="3">
        <v>9</v>
      </c>
      <c r="F100" s="3">
        <f t="shared" si="2"/>
        <v>192</v>
      </c>
      <c r="G100" s="50">
        <f t="shared" si="3"/>
        <v>0.95522388059701491</v>
      </c>
    </row>
    <row r="101" spans="1:7" ht="15" customHeight="1" x14ac:dyDescent="0.2">
      <c r="B101" s="18"/>
      <c r="C101" s="2">
        <v>32</v>
      </c>
      <c r="D101" s="12">
        <v>197</v>
      </c>
      <c r="E101" s="3">
        <v>5</v>
      </c>
      <c r="F101" s="3">
        <f t="shared" si="2"/>
        <v>192</v>
      </c>
      <c r="G101" s="50">
        <f t="shared" si="3"/>
        <v>0.97461928934010156</v>
      </c>
    </row>
    <row r="102" spans="1:7" ht="15" customHeight="1" thickBot="1" x14ac:dyDescent="0.25">
      <c r="B102" s="18"/>
      <c r="C102" s="2">
        <v>37</v>
      </c>
      <c r="D102" s="13">
        <v>192</v>
      </c>
      <c r="E102" s="6">
        <v>0</v>
      </c>
      <c r="F102" s="6">
        <f t="shared" si="2"/>
        <v>192</v>
      </c>
      <c r="G102" s="52">
        <f t="shared" si="3"/>
        <v>1</v>
      </c>
    </row>
    <row r="103" spans="1:7" ht="15" customHeight="1" x14ac:dyDescent="0.25">
      <c r="A103" s="31" t="s">
        <v>13</v>
      </c>
      <c r="B103" s="16" t="s">
        <v>37</v>
      </c>
      <c r="C103" s="9">
        <v>22</v>
      </c>
      <c r="D103" s="11">
        <v>201</v>
      </c>
      <c r="E103" s="15">
        <v>9</v>
      </c>
      <c r="F103" s="15">
        <f t="shared" si="2"/>
        <v>192</v>
      </c>
      <c r="G103" s="49">
        <f t="shared" si="3"/>
        <v>0.95522388059701491</v>
      </c>
    </row>
    <row r="104" spans="1:7" ht="15" customHeight="1" x14ac:dyDescent="0.2">
      <c r="A104" s="29"/>
      <c r="B104" s="18"/>
      <c r="C104" s="2">
        <v>27</v>
      </c>
      <c r="D104" s="12">
        <v>198</v>
      </c>
      <c r="E104" s="3">
        <v>6</v>
      </c>
      <c r="F104" s="3">
        <f t="shared" si="2"/>
        <v>192</v>
      </c>
      <c r="G104" s="50">
        <f t="shared" si="3"/>
        <v>0.96969696969696972</v>
      </c>
    </row>
    <row r="105" spans="1:7" ht="15" customHeight="1" x14ac:dyDescent="0.2">
      <c r="A105" s="29"/>
      <c r="B105" s="18"/>
      <c r="C105" s="2">
        <v>32</v>
      </c>
      <c r="D105" s="12">
        <v>154</v>
      </c>
      <c r="E105" s="3">
        <v>0</v>
      </c>
      <c r="F105" s="3">
        <f t="shared" si="2"/>
        <v>154</v>
      </c>
      <c r="G105" s="50">
        <f t="shared" si="3"/>
        <v>1</v>
      </c>
    </row>
    <row r="106" spans="1:7" ht="15" customHeight="1" thickBot="1" x14ac:dyDescent="0.25">
      <c r="A106" s="33"/>
      <c r="B106" s="24"/>
      <c r="C106" s="5">
        <v>37</v>
      </c>
      <c r="D106" s="13">
        <v>74</v>
      </c>
      <c r="E106" s="6">
        <v>0</v>
      </c>
      <c r="F106" s="6">
        <f t="shared" si="2"/>
        <v>74</v>
      </c>
      <c r="G106" s="52">
        <f t="shared" si="3"/>
        <v>1</v>
      </c>
    </row>
    <row r="107" spans="1:7" ht="15" customHeight="1" x14ac:dyDescent="0.25">
      <c r="A107" s="31" t="s">
        <v>17</v>
      </c>
      <c r="B107" s="16" t="s">
        <v>15</v>
      </c>
      <c r="C107" s="9">
        <v>22</v>
      </c>
      <c r="D107" s="11">
        <v>51</v>
      </c>
      <c r="E107" s="15">
        <v>0</v>
      </c>
      <c r="F107" s="15">
        <f t="shared" si="2"/>
        <v>51</v>
      </c>
      <c r="G107" s="49">
        <f t="shared" si="3"/>
        <v>1</v>
      </c>
    </row>
    <row r="108" spans="1:7" ht="15" customHeight="1" x14ac:dyDescent="0.2">
      <c r="B108" s="18"/>
      <c r="C108" s="2">
        <v>27</v>
      </c>
      <c r="D108" s="12">
        <v>36</v>
      </c>
      <c r="E108" s="3">
        <v>0</v>
      </c>
      <c r="F108" s="3">
        <f t="shared" si="2"/>
        <v>36</v>
      </c>
      <c r="G108" s="50">
        <f t="shared" si="3"/>
        <v>1</v>
      </c>
    </row>
    <row r="109" spans="1:7" ht="15" customHeight="1" x14ac:dyDescent="0.2">
      <c r="B109" s="18"/>
      <c r="C109" s="2">
        <v>32</v>
      </c>
      <c r="D109" s="12">
        <v>11</v>
      </c>
      <c r="E109" s="3">
        <v>0</v>
      </c>
      <c r="F109" s="3">
        <f t="shared" si="2"/>
        <v>11</v>
      </c>
      <c r="G109" s="50">
        <f t="shared" si="3"/>
        <v>1</v>
      </c>
    </row>
    <row r="110" spans="1:7" ht="15" customHeight="1" x14ac:dyDescent="0.2">
      <c r="B110" s="18"/>
      <c r="C110" s="59">
        <v>37</v>
      </c>
      <c r="D110" s="12">
        <v>0</v>
      </c>
      <c r="E110" s="3">
        <v>0</v>
      </c>
      <c r="F110" s="3">
        <f t="shared" si="2"/>
        <v>0</v>
      </c>
      <c r="G110" s="50">
        <f t="shared" si="3"/>
        <v>0</v>
      </c>
    </row>
    <row r="111" spans="1:7" ht="15" customHeight="1" x14ac:dyDescent="0.2">
      <c r="B111" s="19" t="s">
        <v>16</v>
      </c>
      <c r="C111" s="2">
        <v>22</v>
      </c>
      <c r="D111" s="38">
        <v>0</v>
      </c>
      <c r="E111" s="60">
        <v>0</v>
      </c>
      <c r="F111" s="60">
        <f t="shared" si="2"/>
        <v>0</v>
      </c>
      <c r="G111" s="62">
        <f t="shared" si="3"/>
        <v>0</v>
      </c>
    </row>
    <row r="112" spans="1:7" ht="15" customHeight="1" x14ac:dyDescent="0.2">
      <c r="B112" s="18"/>
      <c r="C112" s="2">
        <v>27</v>
      </c>
      <c r="D112" s="12">
        <v>0</v>
      </c>
      <c r="E112" s="3">
        <v>0</v>
      </c>
      <c r="F112" s="3">
        <f t="shared" si="2"/>
        <v>0</v>
      </c>
      <c r="G112" s="50">
        <f t="shared" si="3"/>
        <v>0</v>
      </c>
    </row>
    <row r="113" spans="1:14" ht="15" customHeight="1" x14ac:dyDescent="0.2">
      <c r="B113" s="18"/>
      <c r="C113" s="2">
        <v>32</v>
      </c>
      <c r="D113" s="12">
        <v>0</v>
      </c>
      <c r="E113" s="3">
        <v>0</v>
      </c>
      <c r="F113" s="3">
        <f t="shared" si="2"/>
        <v>0</v>
      </c>
      <c r="G113" s="50">
        <f t="shared" si="3"/>
        <v>0</v>
      </c>
      <c r="M113" s="14" t="s">
        <v>58</v>
      </c>
      <c r="N113" s="14" t="s">
        <v>58</v>
      </c>
    </row>
    <row r="114" spans="1:14" ht="15" customHeight="1" thickBot="1" x14ac:dyDescent="0.25">
      <c r="A114" s="44"/>
      <c r="B114" s="24"/>
      <c r="C114" s="5">
        <v>37</v>
      </c>
      <c r="D114" s="13">
        <v>0</v>
      </c>
      <c r="E114" s="6">
        <v>0</v>
      </c>
      <c r="F114" s="6">
        <f t="shared" si="2"/>
        <v>0</v>
      </c>
      <c r="G114" s="52">
        <f t="shared" si="3"/>
        <v>0</v>
      </c>
    </row>
    <row r="115" spans="1:14" ht="15" customHeight="1" x14ac:dyDescent="0.2">
      <c r="A115" s="34"/>
      <c r="B115" s="2" t="str">
        <f>Summary!B11</f>
        <v>RGB, text &amp; graphics with motion, 1080p &amp; 720p</v>
      </c>
      <c r="C115" s="2"/>
      <c r="D115" s="43">
        <f>AVERAGE(D3:D34)</f>
        <v>239.0625</v>
      </c>
      <c r="E115" s="70">
        <f>AVERAGE(E3:E34)</f>
        <v>33.6875</v>
      </c>
      <c r="F115" s="36">
        <f>D115-E115</f>
        <v>205.375</v>
      </c>
      <c r="G115" s="54">
        <f>IF(D115=0, 0, F115/D115)</f>
        <v>0.85908496732026141</v>
      </c>
    </row>
    <row r="116" spans="1:14" ht="15" customHeight="1" x14ac:dyDescent="0.2">
      <c r="A116" s="34"/>
      <c r="B116" s="2" t="str">
        <f>Summary!B12</f>
        <v>RGB, mixed content, 1440p &amp; 1080p</v>
      </c>
      <c r="C116" s="2"/>
      <c r="D116" s="43">
        <f>AVERAGE(D35:D46)</f>
        <v>152.25</v>
      </c>
      <c r="E116" s="70">
        <f>AVERAGE(E35:E46)</f>
        <v>2.9166666666666665</v>
      </c>
      <c r="F116" s="36">
        <f t="shared" ref="F116:F122" si="4">D116-E116</f>
        <v>149.33333333333334</v>
      </c>
      <c r="G116" s="54">
        <f t="shared" ref="G116:G122" si="5">IF(D116=0, 0, F116/D116)</f>
        <v>0.9808429118773947</v>
      </c>
    </row>
    <row r="117" spans="1:14" ht="15" customHeight="1" x14ac:dyDescent="0.2">
      <c r="A117" s="35"/>
      <c r="B117" s="2" t="str">
        <f>Summary!B13</f>
        <v>RGB, Animation, 720p</v>
      </c>
      <c r="C117" s="2"/>
      <c r="D117" s="43">
        <f>AVERAGE(D47:D50)</f>
        <v>165</v>
      </c>
      <c r="E117" s="70">
        <f>AVERAGE(E47:E50)</f>
        <v>5</v>
      </c>
      <c r="F117" s="36">
        <f t="shared" si="4"/>
        <v>160</v>
      </c>
      <c r="G117" s="54">
        <f t="shared" si="5"/>
        <v>0.96969696969696972</v>
      </c>
    </row>
    <row r="118" spans="1:14" ht="15" customHeight="1" x14ac:dyDescent="0.2">
      <c r="A118" s="35"/>
      <c r="B118" s="2" t="str">
        <f>Summary!B14</f>
        <v>RGB, camera captured, 1080p</v>
      </c>
      <c r="C118" s="2"/>
      <c r="D118" s="43">
        <f>AVERAGE(D51:D58)</f>
        <v>0.875</v>
      </c>
      <c r="E118" s="70">
        <f>AVERAGE(E51:E58)</f>
        <v>0</v>
      </c>
      <c r="F118" s="36">
        <f t="shared" si="4"/>
        <v>0.875</v>
      </c>
      <c r="G118" s="54">
        <f t="shared" si="5"/>
        <v>1</v>
      </c>
    </row>
    <row r="119" spans="1:14" ht="15" customHeight="1" x14ac:dyDescent="0.2">
      <c r="A119" s="35"/>
      <c r="B119" s="2" t="str">
        <f>Summary!B15</f>
        <v>YUV, text &amp; graphics with motion, 1080p &amp; 720p</v>
      </c>
      <c r="C119" s="2"/>
      <c r="D119" s="43">
        <f>AVERAGE(D59:D90)</f>
        <v>229.75</v>
      </c>
      <c r="E119" s="70">
        <f>AVERAGE(E59:E90)</f>
        <v>27.84375</v>
      </c>
      <c r="F119" s="36">
        <f t="shared" si="4"/>
        <v>201.90625</v>
      </c>
      <c r="G119" s="54">
        <f t="shared" si="5"/>
        <v>0.87880848748639828</v>
      </c>
    </row>
    <row r="120" spans="1:14" ht="15" customHeight="1" x14ac:dyDescent="0.2">
      <c r="A120" s="35"/>
      <c r="B120" s="2" t="str">
        <f>Summary!B16</f>
        <v>YUV, mixed content, 1440p &amp; 1080p</v>
      </c>
      <c r="C120" s="2"/>
      <c r="D120" s="43">
        <f>AVERAGE(D91:D102)</f>
        <v>151.33333333333334</v>
      </c>
      <c r="E120" s="70">
        <f>AVERAGE(E91:E102)</f>
        <v>2</v>
      </c>
      <c r="F120" s="36">
        <f t="shared" si="4"/>
        <v>149.33333333333334</v>
      </c>
      <c r="G120" s="54">
        <f t="shared" si="5"/>
        <v>0.986784140969163</v>
      </c>
    </row>
    <row r="121" spans="1:14" s="3" customFormat="1" ht="15" customHeight="1" x14ac:dyDescent="0.2">
      <c r="A121" s="35"/>
      <c r="B121" s="2" t="str">
        <f>Summary!B17</f>
        <v>YUV, Animation, 720p</v>
      </c>
      <c r="C121" s="2"/>
      <c r="D121" s="43">
        <f>AVERAGE(D103:D106)</f>
        <v>156.75</v>
      </c>
      <c r="E121" s="70">
        <f>AVERAGE(E103:E106)</f>
        <v>3.75</v>
      </c>
      <c r="F121" s="36">
        <f t="shared" si="4"/>
        <v>153</v>
      </c>
      <c r="G121" s="54">
        <f t="shared" si="5"/>
        <v>0.97607655502392343</v>
      </c>
    </row>
    <row r="122" spans="1:14" ht="15" customHeight="1" thickBot="1" x14ac:dyDescent="0.25">
      <c r="A122" s="35"/>
      <c r="B122" s="2" t="str">
        <f>Summary!B18</f>
        <v>YUV, camera captured, 1080p</v>
      </c>
      <c r="C122" s="5"/>
      <c r="D122" s="53">
        <f>AVERAGE(D107:D114)</f>
        <v>12.25</v>
      </c>
      <c r="E122" s="71">
        <f>AVERAGE(E107:E114)</f>
        <v>0</v>
      </c>
      <c r="F122" s="51">
        <f t="shared" si="4"/>
        <v>12.25</v>
      </c>
      <c r="G122" s="55">
        <f t="shared" si="5"/>
        <v>1</v>
      </c>
    </row>
    <row r="123" spans="1:14" ht="15" customHeight="1" thickBot="1" x14ac:dyDescent="0.25">
      <c r="A123" s="34"/>
      <c r="B123" s="8" t="s">
        <v>1</v>
      </c>
      <c r="C123" s="64"/>
      <c r="D123" s="65">
        <f>AVERAGE(D3:D114)</f>
        <v>178.90178571428572</v>
      </c>
      <c r="E123" s="66">
        <f>AVERAGE(E3:E114)</f>
        <v>18.419642857142858</v>
      </c>
      <c r="F123" s="66">
        <f>D123-E123</f>
        <v>160.48214285714286</v>
      </c>
      <c r="G123" s="67">
        <f>IF(D123=0, 0, F123/D123)</f>
        <v>0.89704047512102614</v>
      </c>
      <c r="H123" s="68">
        <v>128</v>
      </c>
      <c r="I123" s="69">
        <f>H123*8*3</f>
        <v>3072</v>
      </c>
      <c r="J123" s="69">
        <f>I123*G123</f>
        <v>2755.7083395717923</v>
      </c>
    </row>
    <row r="124" spans="1:14" ht="15" customHeight="1" x14ac:dyDescent="0.2">
      <c r="A124" s="29"/>
    </row>
    <row r="125" spans="1:14" x14ac:dyDescent="0.2">
      <c r="A125" s="29"/>
      <c r="B125" s="3"/>
    </row>
    <row r="126" spans="1:14" x14ac:dyDescent="0.2">
      <c r="A126" s="30"/>
      <c r="B126" s="3"/>
    </row>
    <row r="127" spans="1:14" ht="12" x14ac:dyDescent="0.2">
      <c r="A127" s="14"/>
    </row>
    <row r="132" spans="1:1" ht="12" x14ac:dyDescent="0.2">
      <c r="A132" s="14"/>
    </row>
    <row r="133" spans="1:1" ht="12" x14ac:dyDescent="0.2">
      <c r="A133" s="14"/>
    </row>
    <row r="134" spans="1:1" ht="12" x14ac:dyDescent="0.2">
      <c r="A134" s="14"/>
    </row>
    <row r="135" spans="1:1" ht="12" x14ac:dyDescent="0.2">
      <c r="A135" s="14"/>
    </row>
    <row r="136" spans="1:1" ht="12" x14ac:dyDescent="0.2">
      <c r="A136" s="14"/>
    </row>
    <row r="137" spans="1:1" ht="12" x14ac:dyDescent="0.2">
      <c r="A137" s="14"/>
    </row>
    <row r="138" spans="1:1" ht="12" x14ac:dyDescent="0.2">
      <c r="A138" s="14"/>
    </row>
    <row r="139" spans="1:1" ht="12" x14ac:dyDescent="0.2">
      <c r="A139" s="14"/>
    </row>
    <row r="140" spans="1:1" ht="12" x14ac:dyDescent="0.2">
      <c r="A140" s="14"/>
    </row>
    <row r="141" spans="1:1" ht="12" x14ac:dyDescent="0.2">
      <c r="A141" s="14"/>
    </row>
    <row r="142" spans="1:1" ht="12" x14ac:dyDescent="0.2">
      <c r="A142" s="14"/>
    </row>
    <row r="143" spans="1:1" ht="12" x14ac:dyDescent="0.2">
      <c r="A143" s="14"/>
    </row>
    <row r="144" spans="1:1" ht="12" x14ac:dyDescent="0.2">
      <c r="A144" s="14"/>
    </row>
    <row r="145" spans="1:1" ht="12" x14ac:dyDescent="0.2">
      <c r="A145" s="14"/>
    </row>
  </sheetData>
  <mergeCells count="2">
    <mergeCell ref="E1:G1"/>
    <mergeCell ref="D2:E2"/>
  </mergeCells>
  <conditionalFormatting sqref="AA3:AC114">
    <cfRule type="expression" dxfId="15" priority="1" stopIfTrue="1">
      <formula>E3&lt;AA3</formula>
    </cfRule>
    <cfRule type="expression" dxfId="14" priority="2">
      <formula>E3-AA3&gt;0.5</formula>
    </cfRule>
  </conditionalFormatting>
  <conditionalFormatting sqref="AE3:AG114">
    <cfRule type="expression" dxfId="13" priority="3" stopIfTrue="1">
      <formula>M3&lt;AE3</formula>
    </cfRule>
    <cfRule type="expression" dxfId="12" priority="4">
      <formula>M3-AE3&gt;0.5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145"/>
  <sheetViews>
    <sheetView workbookViewId="0">
      <selection activeCell="D3" sqref="D3:E114"/>
    </sheetView>
  </sheetViews>
  <sheetFormatPr defaultColWidth="10.875" defaultRowHeight="14.25" x14ac:dyDescent="0.2"/>
  <cols>
    <col min="1" max="1" width="37" style="32" bestFit="1" customWidth="1"/>
    <col min="2" max="2" width="36.625" style="14" customWidth="1"/>
    <col min="3" max="3" width="7.875" style="14" customWidth="1"/>
    <col min="4" max="16384" width="10.875" style="14"/>
  </cols>
  <sheetData>
    <row r="1" spans="1:10" s="3" customFormat="1" ht="15" customHeight="1" thickBot="1" x14ac:dyDescent="0.3">
      <c r="A1" s="29"/>
      <c r="D1" s="57" t="s">
        <v>50</v>
      </c>
      <c r="E1" s="83" t="s">
        <v>51</v>
      </c>
      <c r="F1" s="84"/>
      <c r="G1" s="85"/>
      <c r="H1" s="3" t="s">
        <v>56</v>
      </c>
      <c r="I1" s="3" t="s">
        <v>57</v>
      </c>
      <c r="J1" s="3" t="s">
        <v>55</v>
      </c>
    </row>
    <row r="2" spans="1:10" ht="15" customHeight="1" thickBot="1" x14ac:dyDescent="0.3">
      <c r="A2" s="30"/>
      <c r="B2" s="3"/>
      <c r="C2" s="9" t="s">
        <v>0</v>
      </c>
      <c r="D2" s="81" t="s">
        <v>52</v>
      </c>
      <c r="E2" s="82"/>
      <c r="F2" s="3" t="s">
        <v>53</v>
      </c>
      <c r="G2" s="56" t="s">
        <v>54</v>
      </c>
    </row>
    <row r="3" spans="1:10" ht="15" customHeight="1" x14ac:dyDescent="0.25">
      <c r="A3" s="31" t="s">
        <v>4</v>
      </c>
      <c r="B3" s="16" t="s">
        <v>19</v>
      </c>
      <c r="C3" s="9">
        <v>22</v>
      </c>
      <c r="D3" s="11">
        <v>2304</v>
      </c>
      <c r="E3" s="15">
        <v>1081</v>
      </c>
      <c r="F3" s="15">
        <f>D3-E3</f>
        <v>1223</v>
      </c>
      <c r="G3" s="49">
        <f>IF(F3=0,0,F3/D3)</f>
        <v>0.53081597222222221</v>
      </c>
    </row>
    <row r="4" spans="1:10" ht="15" customHeight="1" x14ac:dyDescent="0.2">
      <c r="B4" s="17"/>
      <c r="C4" s="2">
        <v>27</v>
      </c>
      <c r="D4" s="12">
        <v>2304</v>
      </c>
      <c r="E4" s="3">
        <v>1047</v>
      </c>
      <c r="F4" s="3">
        <f t="shared" ref="F4:F67" si="0">D4-E4</f>
        <v>1257</v>
      </c>
      <c r="G4" s="50">
        <f t="shared" ref="G4:G67" si="1">IF(F4=0,0,F4/D4)</f>
        <v>0.54557291666666663</v>
      </c>
    </row>
    <row r="5" spans="1:10" ht="15" customHeight="1" x14ac:dyDescent="0.2">
      <c r="B5" s="18"/>
      <c r="C5" s="2">
        <v>32</v>
      </c>
      <c r="D5" s="12">
        <v>2304</v>
      </c>
      <c r="E5" s="3">
        <v>1058</v>
      </c>
      <c r="F5" s="3">
        <f t="shared" si="0"/>
        <v>1246</v>
      </c>
      <c r="G5" s="50">
        <f t="shared" si="1"/>
        <v>0.54079861111111116</v>
      </c>
    </row>
    <row r="6" spans="1:10" ht="15" customHeight="1" x14ac:dyDescent="0.2">
      <c r="B6" s="18"/>
      <c r="C6" s="2">
        <v>37</v>
      </c>
      <c r="D6" s="12">
        <v>2304</v>
      </c>
      <c r="E6" s="3">
        <v>1010</v>
      </c>
      <c r="F6" s="3">
        <f t="shared" si="0"/>
        <v>1294</v>
      </c>
      <c r="G6" s="50">
        <f t="shared" si="1"/>
        <v>0.56163194444444442</v>
      </c>
    </row>
    <row r="7" spans="1:10" ht="15" customHeight="1" x14ac:dyDescent="0.2">
      <c r="B7" s="19" t="s">
        <v>20</v>
      </c>
      <c r="C7" s="58">
        <v>22</v>
      </c>
      <c r="D7" s="38">
        <v>4608</v>
      </c>
      <c r="E7" s="60">
        <v>2240</v>
      </c>
      <c r="F7" s="60">
        <f t="shared" si="0"/>
        <v>2368</v>
      </c>
      <c r="G7" s="62">
        <f t="shared" si="1"/>
        <v>0.51388888888888884</v>
      </c>
    </row>
    <row r="8" spans="1:10" ht="15" customHeight="1" x14ac:dyDescent="0.2">
      <c r="B8" s="18"/>
      <c r="C8" s="2">
        <v>27</v>
      </c>
      <c r="D8" s="12">
        <v>4608</v>
      </c>
      <c r="E8" s="3">
        <v>2133</v>
      </c>
      <c r="F8" s="3">
        <f t="shared" si="0"/>
        <v>2475</v>
      </c>
      <c r="G8" s="50">
        <f t="shared" si="1"/>
        <v>0.537109375</v>
      </c>
    </row>
    <row r="9" spans="1:10" ht="15" customHeight="1" x14ac:dyDescent="0.2">
      <c r="B9" s="18"/>
      <c r="C9" s="2">
        <v>32</v>
      </c>
      <c r="D9" s="12">
        <v>4608</v>
      </c>
      <c r="E9" s="3">
        <v>2158</v>
      </c>
      <c r="F9" s="3">
        <f t="shared" si="0"/>
        <v>2450</v>
      </c>
      <c r="G9" s="50">
        <f t="shared" si="1"/>
        <v>0.53168402777777779</v>
      </c>
    </row>
    <row r="10" spans="1:10" ht="15" customHeight="1" x14ac:dyDescent="0.2">
      <c r="B10" s="20"/>
      <c r="C10" s="59">
        <v>37</v>
      </c>
      <c r="D10" s="37">
        <v>4608</v>
      </c>
      <c r="E10" s="61">
        <v>2017</v>
      </c>
      <c r="F10" s="61">
        <f t="shared" si="0"/>
        <v>2591</v>
      </c>
      <c r="G10" s="63">
        <f t="shared" si="1"/>
        <v>0.56228298611111116</v>
      </c>
    </row>
    <row r="11" spans="1:10" ht="15" customHeight="1" x14ac:dyDescent="0.2">
      <c r="B11" s="19" t="s">
        <v>21</v>
      </c>
      <c r="C11" s="58">
        <v>22</v>
      </c>
      <c r="D11" s="12">
        <v>4608</v>
      </c>
      <c r="E11" s="3">
        <v>1886</v>
      </c>
      <c r="F11" s="3">
        <f t="shared" si="0"/>
        <v>2722</v>
      </c>
      <c r="G11" s="50">
        <f t="shared" si="1"/>
        <v>0.59071180555555558</v>
      </c>
    </row>
    <row r="12" spans="1:10" ht="15" customHeight="1" x14ac:dyDescent="0.2">
      <c r="B12" s="18"/>
      <c r="C12" s="2">
        <v>27</v>
      </c>
      <c r="D12" s="12">
        <v>4608</v>
      </c>
      <c r="E12" s="3">
        <v>2031</v>
      </c>
      <c r="F12" s="3">
        <f t="shared" si="0"/>
        <v>2577</v>
      </c>
      <c r="G12" s="50">
        <f t="shared" si="1"/>
        <v>0.55924479166666663</v>
      </c>
    </row>
    <row r="13" spans="1:10" ht="15" customHeight="1" x14ac:dyDescent="0.2">
      <c r="B13" s="18"/>
      <c r="C13" s="2">
        <v>32</v>
      </c>
      <c r="D13" s="12">
        <v>4608</v>
      </c>
      <c r="E13" s="3">
        <v>2042</v>
      </c>
      <c r="F13" s="3">
        <f t="shared" si="0"/>
        <v>2566</v>
      </c>
      <c r="G13" s="50">
        <f t="shared" si="1"/>
        <v>0.55685763888888884</v>
      </c>
    </row>
    <row r="14" spans="1:10" ht="15" customHeight="1" x14ac:dyDescent="0.2">
      <c r="B14" s="46"/>
      <c r="C14" s="59">
        <v>37</v>
      </c>
      <c r="D14" s="12">
        <v>4608</v>
      </c>
      <c r="E14" s="3">
        <v>1903</v>
      </c>
      <c r="F14" s="3">
        <f t="shared" si="0"/>
        <v>2705</v>
      </c>
      <c r="G14" s="50">
        <f t="shared" si="1"/>
        <v>0.58702256944444442</v>
      </c>
    </row>
    <row r="15" spans="1:10" ht="15" customHeight="1" x14ac:dyDescent="0.2">
      <c r="B15" s="19" t="s">
        <v>48</v>
      </c>
      <c r="C15" s="2">
        <v>22</v>
      </c>
      <c r="D15" s="38">
        <v>4608</v>
      </c>
      <c r="E15" s="60">
        <v>2191</v>
      </c>
      <c r="F15" s="60">
        <f t="shared" si="0"/>
        <v>2417</v>
      </c>
      <c r="G15" s="62">
        <f t="shared" si="1"/>
        <v>0.52452256944444442</v>
      </c>
    </row>
    <row r="16" spans="1:10" ht="15" customHeight="1" x14ac:dyDescent="0.2">
      <c r="B16" s="18"/>
      <c r="C16" s="2">
        <v>27</v>
      </c>
      <c r="D16" s="12">
        <v>4608</v>
      </c>
      <c r="E16" s="3">
        <v>2240</v>
      </c>
      <c r="F16" s="3">
        <f t="shared" si="0"/>
        <v>2368</v>
      </c>
      <c r="G16" s="50">
        <f t="shared" si="1"/>
        <v>0.51388888888888884</v>
      </c>
    </row>
    <row r="17" spans="1:7" ht="15" customHeight="1" x14ac:dyDescent="0.2">
      <c r="B17" s="18"/>
      <c r="C17" s="2">
        <v>32</v>
      </c>
      <c r="D17" s="12">
        <v>4608</v>
      </c>
      <c r="E17" s="3">
        <v>2235</v>
      </c>
      <c r="F17" s="3">
        <f t="shared" si="0"/>
        <v>2373</v>
      </c>
      <c r="G17" s="50">
        <f t="shared" si="1"/>
        <v>0.51497395833333337</v>
      </c>
    </row>
    <row r="18" spans="1:7" ht="15" customHeight="1" thickBot="1" x14ac:dyDescent="0.25">
      <c r="B18" s="39"/>
      <c r="C18" s="5">
        <v>37</v>
      </c>
      <c r="D18" s="13">
        <v>4608</v>
      </c>
      <c r="E18" s="6">
        <v>2228</v>
      </c>
      <c r="F18" s="6">
        <f t="shared" si="0"/>
        <v>2380</v>
      </c>
      <c r="G18" s="52">
        <f t="shared" si="1"/>
        <v>0.51649305555555558</v>
      </c>
    </row>
    <row r="19" spans="1:7" ht="15" customHeight="1" x14ac:dyDescent="0.25">
      <c r="A19" s="31" t="s">
        <v>5</v>
      </c>
      <c r="B19" s="16" t="s">
        <v>22</v>
      </c>
      <c r="C19" s="9">
        <v>22</v>
      </c>
      <c r="D19" s="11">
        <v>2304</v>
      </c>
      <c r="E19" s="15">
        <v>568</v>
      </c>
      <c r="F19" s="15">
        <f t="shared" si="0"/>
        <v>1736</v>
      </c>
      <c r="G19" s="49">
        <f t="shared" si="1"/>
        <v>0.75347222222222221</v>
      </c>
    </row>
    <row r="20" spans="1:7" ht="15" customHeight="1" x14ac:dyDescent="0.2">
      <c r="B20" s="18"/>
      <c r="C20" s="2">
        <v>27</v>
      </c>
      <c r="D20" s="12">
        <v>2281</v>
      </c>
      <c r="E20" s="3">
        <v>515</v>
      </c>
      <c r="F20" s="3">
        <f t="shared" si="0"/>
        <v>1766</v>
      </c>
      <c r="G20" s="50">
        <f t="shared" si="1"/>
        <v>0.77422183252959231</v>
      </c>
    </row>
    <row r="21" spans="1:7" ht="15" customHeight="1" x14ac:dyDescent="0.2">
      <c r="B21" s="18"/>
      <c r="C21" s="2">
        <v>32</v>
      </c>
      <c r="D21" s="12">
        <v>2157</v>
      </c>
      <c r="E21" s="3">
        <v>435</v>
      </c>
      <c r="F21" s="3">
        <f t="shared" si="0"/>
        <v>1722</v>
      </c>
      <c r="G21" s="50">
        <f t="shared" si="1"/>
        <v>0.79833101529902639</v>
      </c>
    </row>
    <row r="22" spans="1:7" ht="15" customHeight="1" x14ac:dyDescent="0.2">
      <c r="B22" s="20"/>
      <c r="C22" s="2">
        <v>37</v>
      </c>
      <c r="D22" s="12">
        <v>1635</v>
      </c>
      <c r="E22" s="3">
        <v>567</v>
      </c>
      <c r="F22" s="3">
        <f t="shared" si="0"/>
        <v>1068</v>
      </c>
      <c r="G22" s="50">
        <f t="shared" si="1"/>
        <v>0.65321100917431196</v>
      </c>
    </row>
    <row r="23" spans="1:7" ht="15" customHeight="1" x14ac:dyDescent="0.2">
      <c r="B23" s="25" t="s">
        <v>23</v>
      </c>
      <c r="C23" s="58">
        <v>22</v>
      </c>
      <c r="D23" s="38">
        <v>4608</v>
      </c>
      <c r="E23" s="60">
        <v>2041</v>
      </c>
      <c r="F23" s="60">
        <f t="shared" si="0"/>
        <v>2567</v>
      </c>
      <c r="G23" s="62">
        <f t="shared" si="1"/>
        <v>0.55707465277777779</v>
      </c>
    </row>
    <row r="24" spans="1:7" ht="15" customHeight="1" x14ac:dyDescent="0.2">
      <c r="B24" s="18"/>
      <c r="C24" s="2">
        <v>27</v>
      </c>
      <c r="D24" s="12">
        <v>4608</v>
      </c>
      <c r="E24" s="3">
        <v>1957</v>
      </c>
      <c r="F24" s="3">
        <f t="shared" si="0"/>
        <v>2651</v>
      </c>
      <c r="G24" s="50">
        <f t="shared" si="1"/>
        <v>0.57530381944444442</v>
      </c>
    </row>
    <row r="25" spans="1:7" ht="15" customHeight="1" x14ac:dyDescent="0.2">
      <c r="B25" s="25"/>
      <c r="C25" s="2">
        <v>32</v>
      </c>
      <c r="D25" s="12">
        <v>4608</v>
      </c>
      <c r="E25" s="3">
        <v>1660</v>
      </c>
      <c r="F25" s="3">
        <f t="shared" si="0"/>
        <v>2948</v>
      </c>
      <c r="G25" s="50">
        <f t="shared" si="1"/>
        <v>0.63975694444444442</v>
      </c>
    </row>
    <row r="26" spans="1:7" ht="15" customHeight="1" x14ac:dyDescent="0.2">
      <c r="B26" s="18"/>
      <c r="C26" s="59">
        <v>37</v>
      </c>
      <c r="D26" s="37">
        <v>4608</v>
      </c>
      <c r="E26" s="61">
        <v>1455</v>
      </c>
      <c r="F26" s="61">
        <f t="shared" si="0"/>
        <v>3153</v>
      </c>
      <c r="G26" s="63">
        <f t="shared" si="1"/>
        <v>0.68424479166666663</v>
      </c>
    </row>
    <row r="27" spans="1:7" ht="15" customHeight="1" x14ac:dyDescent="0.2">
      <c r="B27" s="19" t="s">
        <v>24</v>
      </c>
      <c r="C27" s="2">
        <v>22</v>
      </c>
      <c r="D27" s="12">
        <v>4608</v>
      </c>
      <c r="E27" s="3">
        <v>2205</v>
      </c>
      <c r="F27" s="3">
        <f t="shared" si="0"/>
        <v>2403</v>
      </c>
      <c r="G27" s="50">
        <f t="shared" si="1"/>
        <v>0.521484375</v>
      </c>
    </row>
    <row r="28" spans="1:7" ht="15" customHeight="1" x14ac:dyDescent="0.2">
      <c r="B28" s="18"/>
      <c r="C28" s="2">
        <v>27</v>
      </c>
      <c r="D28" s="12">
        <v>4608</v>
      </c>
      <c r="E28" s="3">
        <v>2239</v>
      </c>
      <c r="F28" s="3">
        <f t="shared" si="0"/>
        <v>2369</v>
      </c>
      <c r="G28" s="50">
        <f t="shared" si="1"/>
        <v>0.51410590277777779</v>
      </c>
    </row>
    <row r="29" spans="1:7" ht="15" customHeight="1" x14ac:dyDescent="0.2">
      <c r="B29" s="18"/>
      <c r="C29" s="2">
        <v>32</v>
      </c>
      <c r="D29" s="12">
        <v>4608</v>
      </c>
      <c r="E29" s="3">
        <v>2223</v>
      </c>
      <c r="F29" s="3">
        <f t="shared" si="0"/>
        <v>2385</v>
      </c>
      <c r="G29" s="50">
        <f t="shared" si="1"/>
        <v>0.517578125</v>
      </c>
    </row>
    <row r="30" spans="1:7" ht="15" customHeight="1" x14ac:dyDescent="0.2">
      <c r="B30" s="25"/>
      <c r="C30" s="2">
        <v>37</v>
      </c>
      <c r="D30" s="12">
        <v>4608</v>
      </c>
      <c r="E30" s="3">
        <v>2081</v>
      </c>
      <c r="F30" s="3">
        <f t="shared" si="0"/>
        <v>2527</v>
      </c>
      <c r="G30" s="50">
        <f t="shared" si="1"/>
        <v>0.54839409722222221</v>
      </c>
    </row>
    <row r="31" spans="1:7" ht="15" customHeight="1" x14ac:dyDescent="0.2">
      <c r="B31" s="19" t="s">
        <v>25</v>
      </c>
      <c r="C31" s="58">
        <v>22</v>
      </c>
      <c r="D31" s="38">
        <v>3836</v>
      </c>
      <c r="E31" s="60">
        <v>1719</v>
      </c>
      <c r="F31" s="60">
        <f t="shared" si="0"/>
        <v>2117</v>
      </c>
      <c r="G31" s="62">
        <f t="shared" si="1"/>
        <v>0.55187695516162671</v>
      </c>
    </row>
    <row r="32" spans="1:7" ht="15" customHeight="1" x14ac:dyDescent="0.2">
      <c r="B32" s="25"/>
      <c r="C32" s="2">
        <v>27</v>
      </c>
      <c r="D32" s="12">
        <v>3808</v>
      </c>
      <c r="E32" s="3">
        <v>1611</v>
      </c>
      <c r="F32" s="3">
        <f t="shared" si="0"/>
        <v>2197</v>
      </c>
      <c r="G32" s="50">
        <f t="shared" si="1"/>
        <v>0.57694327731092432</v>
      </c>
    </row>
    <row r="33" spans="1:7" ht="15" customHeight="1" x14ac:dyDescent="0.2">
      <c r="B33" s="25"/>
      <c r="C33" s="2">
        <v>32</v>
      </c>
      <c r="D33" s="12">
        <v>3794</v>
      </c>
      <c r="E33" s="3">
        <v>1625</v>
      </c>
      <c r="F33" s="3">
        <f t="shared" si="0"/>
        <v>2169</v>
      </c>
      <c r="G33" s="50">
        <f t="shared" si="1"/>
        <v>0.5716921454928835</v>
      </c>
    </row>
    <row r="34" spans="1:7" ht="15" customHeight="1" thickBot="1" x14ac:dyDescent="0.25">
      <c r="B34" s="40"/>
      <c r="C34" s="5">
        <v>37</v>
      </c>
      <c r="D34" s="13">
        <v>3709</v>
      </c>
      <c r="E34" s="6">
        <v>1496</v>
      </c>
      <c r="F34" s="6">
        <f t="shared" si="0"/>
        <v>2213</v>
      </c>
      <c r="G34" s="52">
        <f t="shared" si="1"/>
        <v>0.59665678080345108</v>
      </c>
    </row>
    <row r="35" spans="1:7" ht="15" customHeight="1" x14ac:dyDescent="0.25">
      <c r="A35" s="31" t="s">
        <v>6</v>
      </c>
      <c r="B35" s="16" t="s">
        <v>26</v>
      </c>
      <c r="C35" s="9">
        <v>22</v>
      </c>
      <c r="D35" s="11">
        <v>2304</v>
      </c>
      <c r="E35" s="15">
        <v>1061</v>
      </c>
      <c r="F35" s="15">
        <f t="shared" si="0"/>
        <v>1243</v>
      </c>
      <c r="G35" s="49">
        <f t="shared" si="1"/>
        <v>0.53949652777777779</v>
      </c>
    </row>
    <row r="36" spans="1:7" ht="15" customHeight="1" x14ac:dyDescent="0.2">
      <c r="B36" s="18"/>
      <c r="C36" s="2">
        <v>27</v>
      </c>
      <c r="D36" s="12">
        <v>2304</v>
      </c>
      <c r="E36" s="3">
        <v>1087</v>
      </c>
      <c r="F36" s="3">
        <f t="shared" si="0"/>
        <v>1217</v>
      </c>
      <c r="G36" s="50">
        <f t="shared" si="1"/>
        <v>0.52821180555555558</v>
      </c>
    </row>
    <row r="37" spans="1:7" ht="15" customHeight="1" x14ac:dyDescent="0.2">
      <c r="B37" s="18"/>
      <c r="C37" s="2">
        <v>32</v>
      </c>
      <c r="D37" s="12">
        <v>2304</v>
      </c>
      <c r="E37" s="3">
        <v>1059</v>
      </c>
      <c r="F37" s="3">
        <f t="shared" si="0"/>
        <v>1245</v>
      </c>
      <c r="G37" s="50">
        <f t="shared" si="1"/>
        <v>0.54036458333333337</v>
      </c>
    </row>
    <row r="38" spans="1:7" ht="15" customHeight="1" x14ac:dyDescent="0.2">
      <c r="B38" s="18"/>
      <c r="C38" s="59">
        <v>37</v>
      </c>
      <c r="D38" s="12">
        <v>2304</v>
      </c>
      <c r="E38" s="3">
        <v>854</v>
      </c>
      <c r="F38" s="3">
        <f t="shared" si="0"/>
        <v>1450</v>
      </c>
      <c r="G38" s="50">
        <f t="shared" si="1"/>
        <v>0.62934027777777779</v>
      </c>
    </row>
    <row r="39" spans="1:7" ht="15" customHeight="1" x14ac:dyDescent="0.2">
      <c r="B39" s="19" t="s">
        <v>27</v>
      </c>
      <c r="C39" s="2">
        <v>22</v>
      </c>
      <c r="D39" s="38">
        <v>2304</v>
      </c>
      <c r="E39" s="60">
        <v>1060</v>
      </c>
      <c r="F39" s="60">
        <f t="shared" si="0"/>
        <v>1244</v>
      </c>
      <c r="G39" s="62">
        <f t="shared" si="1"/>
        <v>0.53993055555555558</v>
      </c>
    </row>
    <row r="40" spans="1:7" ht="15" customHeight="1" x14ac:dyDescent="0.2">
      <c r="B40" s="18"/>
      <c r="C40" s="2">
        <v>27</v>
      </c>
      <c r="D40" s="12">
        <v>2304</v>
      </c>
      <c r="E40" s="3">
        <v>1070</v>
      </c>
      <c r="F40" s="3">
        <f t="shared" si="0"/>
        <v>1234</v>
      </c>
      <c r="G40" s="50">
        <f t="shared" si="1"/>
        <v>0.53559027777777779</v>
      </c>
    </row>
    <row r="41" spans="1:7" ht="15" customHeight="1" x14ac:dyDescent="0.2">
      <c r="B41" s="18"/>
      <c r="C41" s="2">
        <v>32</v>
      </c>
      <c r="D41" s="12">
        <v>2304</v>
      </c>
      <c r="E41" s="3">
        <v>1051</v>
      </c>
      <c r="F41" s="3">
        <f t="shared" si="0"/>
        <v>1253</v>
      </c>
      <c r="G41" s="50">
        <f t="shared" si="1"/>
        <v>0.54383680555555558</v>
      </c>
    </row>
    <row r="42" spans="1:7" ht="15" customHeight="1" thickBot="1" x14ac:dyDescent="0.25">
      <c r="B42" s="24"/>
      <c r="C42" s="5">
        <v>37</v>
      </c>
      <c r="D42" s="13">
        <v>2304</v>
      </c>
      <c r="E42" s="6">
        <v>982</v>
      </c>
      <c r="F42" s="6">
        <f t="shared" si="0"/>
        <v>1322</v>
      </c>
      <c r="G42" s="52">
        <f t="shared" si="1"/>
        <v>0.57378472222222221</v>
      </c>
    </row>
    <row r="43" spans="1:7" ht="15" customHeight="1" x14ac:dyDescent="0.25">
      <c r="A43" s="31" t="s">
        <v>7</v>
      </c>
      <c r="B43" s="16" t="s">
        <v>28</v>
      </c>
      <c r="C43" s="9">
        <v>22</v>
      </c>
      <c r="D43" s="11">
        <v>4608</v>
      </c>
      <c r="E43" s="15">
        <v>2216</v>
      </c>
      <c r="F43" s="15">
        <f t="shared" si="0"/>
        <v>2392</v>
      </c>
      <c r="G43" s="49">
        <f t="shared" si="1"/>
        <v>0.51909722222222221</v>
      </c>
    </row>
    <row r="44" spans="1:7" ht="15" customHeight="1" x14ac:dyDescent="0.2">
      <c r="B44" s="18"/>
      <c r="C44" s="2">
        <v>27</v>
      </c>
      <c r="D44" s="12">
        <v>4608</v>
      </c>
      <c r="E44" s="3">
        <v>2216</v>
      </c>
      <c r="F44" s="3">
        <f t="shared" si="0"/>
        <v>2392</v>
      </c>
      <c r="G44" s="50">
        <f t="shared" si="1"/>
        <v>0.51909722222222221</v>
      </c>
    </row>
    <row r="45" spans="1:7" ht="15" customHeight="1" x14ac:dyDescent="0.2">
      <c r="B45" s="18"/>
      <c r="C45" s="2">
        <v>32</v>
      </c>
      <c r="D45" s="12">
        <v>4608</v>
      </c>
      <c r="E45" s="3">
        <v>2195</v>
      </c>
      <c r="F45" s="3">
        <f t="shared" si="0"/>
        <v>2413</v>
      </c>
      <c r="G45" s="50">
        <f t="shared" si="1"/>
        <v>0.52365451388888884</v>
      </c>
    </row>
    <row r="46" spans="1:7" ht="15" customHeight="1" thickBot="1" x14ac:dyDescent="0.25">
      <c r="B46" s="17"/>
      <c r="C46" s="2">
        <v>37</v>
      </c>
      <c r="D46" s="12">
        <v>4608</v>
      </c>
      <c r="E46" s="3">
        <v>1764</v>
      </c>
      <c r="F46" s="3">
        <f t="shared" si="0"/>
        <v>2844</v>
      </c>
      <c r="G46" s="50">
        <f t="shared" si="1"/>
        <v>0.6171875</v>
      </c>
    </row>
    <row r="47" spans="1:7" ht="15" customHeight="1" x14ac:dyDescent="0.25">
      <c r="A47" s="31" t="s">
        <v>8</v>
      </c>
      <c r="B47" s="16" t="s">
        <v>29</v>
      </c>
      <c r="C47" s="9">
        <v>22</v>
      </c>
      <c r="D47" s="38">
        <v>2304</v>
      </c>
      <c r="E47" s="60">
        <v>1030</v>
      </c>
      <c r="F47" s="60">
        <f t="shared" si="0"/>
        <v>1274</v>
      </c>
      <c r="G47" s="62">
        <f t="shared" si="1"/>
        <v>0.55295138888888884</v>
      </c>
    </row>
    <row r="48" spans="1:7" ht="15" customHeight="1" x14ac:dyDescent="0.2">
      <c r="B48" s="25"/>
      <c r="C48" s="2">
        <v>27</v>
      </c>
      <c r="D48" s="12">
        <v>2304</v>
      </c>
      <c r="E48" s="3">
        <v>954</v>
      </c>
      <c r="F48" s="3">
        <f t="shared" si="0"/>
        <v>1350</v>
      </c>
      <c r="G48" s="50">
        <f t="shared" si="1"/>
        <v>0.5859375</v>
      </c>
    </row>
    <row r="49" spans="1:7" ht="15" customHeight="1" x14ac:dyDescent="0.2">
      <c r="B49" s="18"/>
      <c r="C49" s="2">
        <v>32</v>
      </c>
      <c r="D49" s="12">
        <v>2274</v>
      </c>
      <c r="E49" s="3">
        <v>773</v>
      </c>
      <c r="F49" s="3">
        <f t="shared" si="0"/>
        <v>1501</v>
      </c>
      <c r="G49" s="50">
        <f t="shared" si="1"/>
        <v>0.66007036059806512</v>
      </c>
    </row>
    <row r="50" spans="1:7" ht="15" customHeight="1" thickBot="1" x14ac:dyDescent="0.25">
      <c r="B50" s="24"/>
      <c r="C50" s="5">
        <v>37</v>
      </c>
      <c r="D50" s="13">
        <v>1790</v>
      </c>
      <c r="E50" s="6">
        <v>1310</v>
      </c>
      <c r="F50" s="6">
        <f t="shared" si="0"/>
        <v>480</v>
      </c>
      <c r="G50" s="52">
        <f t="shared" si="1"/>
        <v>0.26815642458100558</v>
      </c>
    </row>
    <row r="51" spans="1:7" ht="15" customHeight="1" x14ac:dyDescent="0.25">
      <c r="A51" s="31" t="s">
        <v>18</v>
      </c>
      <c r="B51" s="16" t="s">
        <v>15</v>
      </c>
      <c r="C51" s="9">
        <v>22</v>
      </c>
      <c r="D51" s="11">
        <v>286</v>
      </c>
      <c r="E51" s="15">
        <v>121</v>
      </c>
      <c r="F51" s="15">
        <f t="shared" si="0"/>
        <v>165</v>
      </c>
      <c r="G51" s="49">
        <f t="shared" si="1"/>
        <v>0.57692307692307687</v>
      </c>
    </row>
    <row r="52" spans="1:7" ht="15" customHeight="1" x14ac:dyDescent="0.2">
      <c r="B52" s="18"/>
      <c r="C52" s="2">
        <v>27</v>
      </c>
      <c r="D52" s="12">
        <v>121</v>
      </c>
      <c r="E52" s="3">
        <v>0</v>
      </c>
      <c r="F52" s="3">
        <f t="shared" si="0"/>
        <v>121</v>
      </c>
      <c r="G52" s="50">
        <f t="shared" si="1"/>
        <v>1</v>
      </c>
    </row>
    <row r="53" spans="1:7" ht="15" customHeight="1" x14ac:dyDescent="0.2">
      <c r="B53" s="18"/>
      <c r="C53" s="2">
        <v>32</v>
      </c>
      <c r="D53" s="12">
        <v>326</v>
      </c>
      <c r="E53" s="3">
        <v>0</v>
      </c>
      <c r="F53" s="3">
        <f t="shared" si="0"/>
        <v>326</v>
      </c>
      <c r="G53" s="50">
        <f t="shared" si="1"/>
        <v>1</v>
      </c>
    </row>
    <row r="54" spans="1:7" ht="15" customHeight="1" x14ac:dyDescent="0.2">
      <c r="B54" s="18"/>
      <c r="C54" s="59">
        <v>37</v>
      </c>
      <c r="D54" s="12">
        <v>232</v>
      </c>
      <c r="E54" s="3">
        <v>0</v>
      </c>
      <c r="F54" s="3">
        <f t="shared" si="0"/>
        <v>232</v>
      </c>
      <c r="G54" s="50">
        <f t="shared" si="1"/>
        <v>1</v>
      </c>
    </row>
    <row r="55" spans="1:7" ht="15" customHeight="1" x14ac:dyDescent="0.2">
      <c r="B55" s="19" t="s">
        <v>16</v>
      </c>
      <c r="C55" s="2">
        <v>22</v>
      </c>
      <c r="D55" s="38">
        <v>0</v>
      </c>
      <c r="E55" s="60">
        <v>0</v>
      </c>
      <c r="F55" s="60">
        <f t="shared" si="0"/>
        <v>0</v>
      </c>
      <c r="G55" s="62">
        <f t="shared" si="1"/>
        <v>0</v>
      </c>
    </row>
    <row r="56" spans="1:7" ht="15" customHeight="1" x14ac:dyDescent="0.2">
      <c r="B56" s="18"/>
      <c r="C56" s="2">
        <v>27</v>
      </c>
      <c r="D56" s="12">
        <v>0</v>
      </c>
      <c r="E56" s="3">
        <v>0</v>
      </c>
      <c r="F56" s="3">
        <f t="shared" si="0"/>
        <v>0</v>
      </c>
      <c r="G56" s="50">
        <f t="shared" si="1"/>
        <v>0</v>
      </c>
    </row>
    <row r="57" spans="1:7" ht="15" customHeight="1" x14ac:dyDescent="0.2">
      <c r="B57" s="18"/>
      <c r="C57" s="2">
        <v>32</v>
      </c>
      <c r="D57" s="12">
        <v>0</v>
      </c>
      <c r="E57" s="3">
        <v>0</v>
      </c>
      <c r="F57" s="3">
        <f t="shared" si="0"/>
        <v>0</v>
      </c>
      <c r="G57" s="50">
        <f t="shared" si="1"/>
        <v>0</v>
      </c>
    </row>
    <row r="58" spans="1:7" ht="15" customHeight="1" thickBot="1" x14ac:dyDescent="0.25">
      <c r="B58" s="24"/>
      <c r="C58" s="5">
        <v>37</v>
      </c>
      <c r="D58" s="13">
        <v>0</v>
      </c>
      <c r="E58" s="6">
        <v>0</v>
      </c>
      <c r="F58" s="6">
        <f t="shared" si="0"/>
        <v>0</v>
      </c>
      <c r="G58" s="52">
        <f t="shared" si="1"/>
        <v>0</v>
      </c>
    </row>
    <row r="59" spans="1:7" ht="15" customHeight="1" x14ac:dyDescent="0.25">
      <c r="A59" s="31" t="s">
        <v>9</v>
      </c>
      <c r="B59" s="16" t="s">
        <v>30</v>
      </c>
      <c r="C59" s="9">
        <v>22</v>
      </c>
      <c r="D59" s="11">
        <v>2304</v>
      </c>
      <c r="E59" s="15">
        <v>1035</v>
      </c>
      <c r="F59" s="15">
        <f t="shared" si="0"/>
        <v>1269</v>
      </c>
      <c r="G59" s="49">
        <f t="shared" si="1"/>
        <v>0.55078125</v>
      </c>
    </row>
    <row r="60" spans="1:7" ht="15" customHeight="1" x14ac:dyDescent="0.2">
      <c r="B60" s="18"/>
      <c r="C60" s="2">
        <v>27</v>
      </c>
      <c r="D60" s="12">
        <v>2304</v>
      </c>
      <c r="E60" s="3">
        <v>1043</v>
      </c>
      <c r="F60" s="3">
        <f t="shared" si="0"/>
        <v>1261</v>
      </c>
      <c r="G60" s="50">
        <f t="shared" si="1"/>
        <v>0.54730902777777779</v>
      </c>
    </row>
    <row r="61" spans="1:7" ht="15" customHeight="1" x14ac:dyDescent="0.2">
      <c r="B61" s="25"/>
      <c r="C61" s="2">
        <v>32</v>
      </c>
      <c r="D61" s="12">
        <v>2304</v>
      </c>
      <c r="E61" s="3">
        <v>974</v>
      </c>
      <c r="F61" s="3">
        <f t="shared" si="0"/>
        <v>1330</v>
      </c>
      <c r="G61" s="50">
        <f t="shared" si="1"/>
        <v>0.57725694444444442</v>
      </c>
    </row>
    <row r="62" spans="1:7" ht="15" customHeight="1" x14ac:dyDescent="0.2">
      <c r="B62" s="26"/>
      <c r="C62" s="2">
        <v>37</v>
      </c>
      <c r="D62" s="12">
        <v>2304</v>
      </c>
      <c r="E62" s="3">
        <v>757</v>
      </c>
      <c r="F62" s="3">
        <f t="shared" si="0"/>
        <v>1547</v>
      </c>
      <c r="G62" s="50">
        <f t="shared" si="1"/>
        <v>0.67144097222222221</v>
      </c>
    </row>
    <row r="63" spans="1:7" ht="15" customHeight="1" x14ac:dyDescent="0.2">
      <c r="B63" s="27" t="s">
        <v>31</v>
      </c>
      <c r="C63" s="58">
        <v>22</v>
      </c>
      <c r="D63" s="38">
        <v>4608</v>
      </c>
      <c r="E63" s="60">
        <v>2205</v>
      </c>
      <c r="F63" s="60">
        <f t="shared" si="0"/>
        <v>2403</v>
      </c>
      <c r="G63" s="62">
        <f t="shared" si="1"/>
        <v>0.521484375</v>
      </c>
    </row>
    <row r="64" spans="1:7" ht="15" customHeight="1" x14ac:dyDescent="0.2">
      <c r="B64" s="18"/>
      <c r="C64" s="2">
        <v>27</v>
      </c>
      <c r="D64" s="12">
        <v>4608</v>
      </c>
      <c r="E64" s="3">
        <v>2164</v>
      </c>
      <c r="F64" s="3">
        <f t="shared" si="0"/>
        <v>2444</v>
      </c>
      <c r="G64" s="50">
        <f t="shared" si="1"/>
        <v>0.53038194444444442</v>
      </c>
    </row>
    <row r="65" spans="1:7" ht="15" customHeight="1" x14ac:dyDescent="0.2">
      <c r="B65" s="18"/>
      <c r="C65" s="2">
        <v>32</v>
      </c>
      <c r="D65" s="12">
        <v>4608</v>
      </c>
      <c r="E65" s="3">
        <v>2111</v>
      </c>
      <c r="F65" s="3">
        <f t="shared" si="0"/>
        <v>2497</v>
      </c>
      <c r="G65" s="50">
        <f t="shared" si="1"/>
        <v>0.54188368055555558</v>
      </c>
    </row>
    <row r="66" spans="1:7" ht="15" customHeight="1" x14ac:dyDescent="0.2">
      <c r="B66" s="23"/>
      <c r="C66" s="59">
        <v>37</v>
      </c>
      <c r="D66" s="37">
        <v>4608</v>
      </c>
      <c r="E66" s="61">
        <v>896</v>
      </c>
      <c r="F66" s="61">
        <f t="shared" si="0"/>
        <v>3712</v>
      </c>
      <c r="G66" s="63">
        <f t="shared" si="1"/>
        <v>0.80555555555555558</v>
      </c>
    </row>
    <row r="67" spans="1:7" ht="15" customHeight="1" x14ac:dyDescent="0.2">
      <c r="B67" s="21" t="s">
        <v>32</v>
      </c>
      <c r="C67" s="58">
        <v>22</v>
      </c>
      <c r="D67" s="12">
        <v>4608</v>
      </c>
      <c r="E67" s="3">
        <v>1966</v>
      </c>
      <c r="F67" s="3">
        <f t="shared" si="0"/>
        <v>2642</v>
      </c>
      <c r="G67" s="50">
        <f t="shared" si="1"/>
        <v>0.57335069444444442</v>
      </c>
    </row>
    <row r="68" spans="1:7" ht="15" customHeight="1" x14ac:dyDescent="0.2">
      <c r="B68" s="22"/>
      <c r="C68" s="2">
        <v>27</v>
      </c>
      <c r="D68" s="12">
        <v>4608</v>
      </c>
      <c r="E68" s="3">
        <v>2001</v>
      </c>
      <c r="F68" s="3">
        <f t="shared" ref="F68:F114" si="2">D68-E68</f>
        <v>2607</v>
      </c>
      <c r="G68" s="50">
        <f t="shared" ref="G68:G114" si="3">IF(F68=0,0,F68/D68)</f>
        <v>0.56575520833333337</v>
      </c>
    </row>
    <row r="69" spans="1:7" ht="15" customHeight="1" x14ac:dyDescent="0.2">
      <c r="B69" s="22"/>
      <c r="C69" s="2">
        <v>32</v>
      </c>
      <c r="D69" s="12">
        <v>4608</v>
      </c>
      <c r="E69" s="3">
        <v>1809</v>
      </c>
      <c r="F69" s="3">
        <f t="shared" si="2"/>
        <v>2799</v>
      </c>
      <c r="G69" s="50">
        <f t="shared" si="3"/>
        <v>0.607421875</v>
      </c>
    </row>
    <row r="70" spans="1:7" ht="15" customHeight="1" x14ac:dyDescent="0.2">
      <c r="B70" s="23"/>
      <c r="C70" s="59">
        <v>37</v>
      </c>
      <c r="D70" s="12">
        <v>4558</v>
      </c>
      <c r="E70" s="3">
        <v>714</v>
      </c>
      <c r="F70" s="3">
        <f t="shared" si="2"/>
        <v>3844</v>
      </c>
      <c r="G70" s="50">
        <f t="shared" si="3"/>
        <v>0.84335234752084243</v>
      </c>
    </row>
    <row r="71" spans="1:7" ht="15" customHeight="1" x14ac:dyDescent="0.2">
      <c r="B71" s="21" t="s">
        <v>49</v>
      </c>
      <c r="C71" s="2">
        <v>22</v>
      </c>
      <c r="D71" s="38">
        <v>4608</v>
      </c>
      <c r="E71" s="60">
        <v>2217</v>
      </c>
      <c r="F71" s="60">
        <f t="shared" si="2"/>
        <v>2391</v>
      </c>
      <c r="G71" s="62">
        <f t="shared" si="3"/>
        <v>0.51888020833333337</v>
      </c>
    </row>
    <row r="72" spans="1:7" ht="15" customHeight="1" x14ac:dyDescent="0.2">
      <c r="B72" s="22"/>
      <c r="C72" s="2">
        <v>27</v>
      </c>
      <c r="D72" s="12">
        <v>4608</v>
      </c>
      <c r="E72" s="3">
        <v>2198</v>
      </c>
      <c r="F72" s="3">
        <f t="shared" si="2"/>
        <v>2410</v>
      </c>
      <c r="G72" s="50">
        <f t="shared" si="3"/>
        <v>0.52300347222222221</v>
      </c>
    </row>
    <row r="73" spans="1:7" ht="15" customHeight="1" x14ac:dyDescent="0.2">
      <c r="B73" s="22"/>
      <c r="C73" s="2">
        <v>32</v>
      </c>
      <c r="D73" s="12">
        <v>4608</v>
      </c>
      <c r="E73" s="3">
        <v>2221</v>
      </c>
      <c r="F73" s="3">
        <f t="shared" si="2"/>
        <v>2387</v>
      </c>
      <c r="G73" s="50">
        <f t="shared" si="3"/>
        <v>0.51801215277777779</v>
      </c>
    </row>
    <row r="74" spans="1:7" ht="15" customHeight="1" thickBot="1" x14ac:dyDescent="0.25">
      <c r="B74" s="41"/>
      <c r="C74" s="5">
        <v>37</v>
      </c>
      <c r="D74" s="13">
        <v>4608</v>
      </c>
      <c r="E74" s="6">
        <v>1862</v>
      </c>
      <c r="F74" s="6">
        <f t="shared" si="2"/>
        <v>2746</v>
      </c>
      <c r="G74" s="52">
        <f t="shared" si="3"/>
        <v>0.59592013888888884</v>
      </c>
    </row>
    <row r="75" spans="1:7" ht="15" customHeight="1" x14ac:dyDescent="0.25">
      <c r="A75" s="31" t="s">
        <v>10</v>
      </c>
      <c r="B75" s="42" t="s">
        <v>33</v>
      </c>
      <c r="C75" s="9">
        <v>22</v>
      </c>
      <c r="D75" s="11">
        <v>2290</v>
      </c>
      <c r="E75" s="15">
        <v>557</v>
      </c>
      <c r="F75" s="15">
        <f t="shared" si="2"/>
        <v>1733</v>
      </c>
      <c r="G75" s="49">
        <f t="shared" si="3"/>
        <v>0.75676855895196504</v>
      </c>
    </row>
    <row r="76" spans="1:7" ht="15" customHeight="1" x14ac:dyDescent="0.2">
      <c r="B76" s="22"/>
      <c r="C76" s="2">
        <v>27</v>
      </c>
      <c r="D76" s="12">
        <v>2189</v>
      </c>
      <c r="E76" s="3">
        <v>451</v>
      </c>
      <c r="F76" s="3">
        <f t="shared" si="2"/>
        <v>1738</v>
      </c>
      <c r="G76" s="50">
        <f t="shared" si="3"/>
        <v>0.79396984924623115</v>
      </c>
    </row>
    <row r="77" spans="1:7" ht="15" customHeight="1" x14ac:dyDescent="0.2">
      <c r="B77" s="22"/>
      <c r="C77" s="2">
        <v>32</v>
      </c>
      <c r="D77" s="12">
        <v>1803</v>
      </c>
      <c r="E77" s="3">
        <v>476</v>
      </c>
      <c r="F77" s="3">
        <f t="shared" si="2"/>
        <v>1327</v>
      </c>
      <c r="G77" s="50">
        <f t="shared" si="3"/>
        <v>0.73599556295063784</v>
      </c>
    </row>
    <row r="78" spans="1:7" ht="15" customHeight="1" x14ac:dyDescent="0.2">
      <c r="B78" s="23"/>
      <c r="C78" s="2">
        <v>37</v>
      </c>
      <c r="D78" s="12">
        <v>1239</v>
      </c>
      <c r="E78" s="3">
        <v>535</v>
      </c>
      <c r="F78" s="3">
        <f t="shared" si="2"/>
        <v>704</v>
      </c>
      <c r="G78" s="50">
        <f t="shared" si="3"/>
        <v>0.56820016142050045</v>
      </c>
    </row>
    <row r="79" spans="1:7" ht="15" customHeight="1" x14ac:dyDescent="0.2">
      <c r="B79" s="21" t="s">
        <v>34</v>
      </c>
      <c r="C79" s="58">
        <v>22</v>
      </c>
      <c r="D79" s="38">
        <v>4608</v>
      </c>
      <c r="E79" s="60">
        <v>1922</v>
      </c>
      <c r="F79" s="60">
        <f t="shared" si="2"/>
        <v>2686</v>
      </c>
      <c r="G79" s="62">
        <f t="shared" si="3"/>
        <v>0.58289930555555558</v>
      </c>
    </row>
    <row r="80" spans="1:7" ht="15" customHeight="1" x14ac:dyDescent="0.2">
      <c r="B80" s="22"/>
      <c r="C80" s="2">
        <v>27</v>
      </c>
      <c r="D80" s="12">
        <v>4608</v>
      </c>
      <c r="E80" s="3">
        <v>1841</v>
      </c>
      <c r="F80" s="3">
        <f t="shared" si="2"/>
        <v>2767</v>
      </c>
      <c r="G80" s="50">
        <f t="shared" si="3"/>
        <v>0.60047743055555558</v>
      </c>
    </row>
    <row r="81" spans="1:7" ht="15" customHeight="1" x14ac:dyDescent="0.2">
      <c r="B81" s="22"/>
      <c r="C81" s="2">
        <v>32</v>
      </c>
      <c r="D81" s="12">
        <v>4608</v>
      </c>
      <c r="E81" s="3">
        <v>1471</v>
      </c>
      <c r="F81" s="3">
        <f t="shared" si="2"/>
        <v>3137</v>
      </c>
      <c r="G81" s="50">
        <f t="shared" si="3"/>
        <v>0.68077256944444442</v>
      </c>
    </row>
    <row r="82" spans="1:7" ht="15" customHeight="1" x14ac:dyDescent="0.2">
      <c r="B82" s="28"/>
      <c r="C82" s="59">
        <v>37</v>
      </c>
      <c r="D82" s="37">
        <v>3730</v>
      </c>
      <c r="E82" s="61">
        <v>908</v>
      </c>
      <c r="F82" s="61">
        <f t="shared" si="2"/>
        <v>2822</v>
      </c>
      <c r="G82" s="63">
        <f t="shared" si="3"/>
        <v>0.75656836461126009</v>
      </c>
    </row>
    <row r="83" spans="1:7" ht="15" customHeight="1" x14ac:dyDescent="0.2">
      <c r="B83" s="19" t="s">
        <v>35</v>
      </c>
      <c r="C83" s="2">
        <v>22</v>
      </c>
      <c r="D83" s="12">
        <v>4608</v>
      </c>
      <c r="E83" s="3">
        <v>2235</v>
      </c>
      <c r="F83" s="3">
        <f t="shared" si="2"/>
        <v>2373</v>
      </c>
      <c r="G83" s="50">
        <f t="shared" si="3"/>
        <v>0.51497395833333337</v>
      </c>
    </row>
    <row r="84" spans="1:7" ht="15" customHeight="1" x14ac:dyDescent="0.2">
      <c r="B84" s="18"/>
      <c r="C84" s="2">
        <v>27</v>
      </c>
      <c r="D84" s="12">
        <v>4608</v>
      </c>
      <c r="E84" s="3">
        <v>2204</v>
      </c>
      <c r="F84" s="3">
        <f t="shared" si="2"/>
        <v>2404</v>
      </c>
      <c r="G84" s="50">
        <f t="shared" si="3"/>
        <v>0.52170138888888884</v>
      </c>
    </row>
    <row r="85" spans="1:7" ht="15" customHeight="1" x14ac:dyDescent="0.2">
      <c r="B85" s="18"/>
      <c r="C85" s="2">
        <v>32</v>
      </c>
      <c r="D85" s="12">
        <v>4608</v>
      </c>
      <c r="E85" s="3">
        <v>2142</v>
      </c>
      <c r="F85" s="3">
        <f t="shared" si="2"/>
        <v>2466</v>
      </c>
      <c r="G85" s="50">
        <f t="shared" si="3"/>
        <v>0.53515625</v>
      </c>
    </row>
    <row r="86" spans="1:7" ht="15" customHeight="1" x14ac:dyDescent="0.2">
      <c r="B86" s="18"/>
      <c r="C86" s="2">
        <v>37</v>
      </c>
      <c r="D86" s="12">
        <v>4605</v>
      </c>
      <c r="E86" s="3">
        <v>1564</v>
      </c>
      <c r="F86" s="3">
        <f t="shared" si="2"/>
        <v>3041</v>
      </c>
      <c r="G86" s="50">
        <f t="shared" si="3"/>
        <v>0.66036916395222589</v>
      </c>
    </row>
    <row r="87" spans="1:7" ht="15" customHeight="1" x14ac:dyDescent="0.2">
      <c r="B87" s="19" t="s">
        <v>36</v>
      </c>
      <c r="C87" s="58">
        <v>22</v>
      </c>
      <c r="D87" s="38">
        <v>3808</v>
      </c>
      <c r="E87" s="60">
        <v>1673</v>
      </c>
      <c r="F87" s="60">
        <f t="shared" si="2"/>
        <v>2135</v>
      </c>
      <c r="G87" s="62">
        <f t="shared" si="3"/>
        <v>0.56066176470588236</v>
      </c>
    </row>
    <row r="88" spans="1:7" ht="15" customHeight="1" x14ac:dyDescent="0.2">
      <c r="B88" s="18"/>
      <c r="C88" s="2">
        <v>27</v>
      </c>
      <c r="D88" s="12">
        <v>3811</v>
      </c>
      <c r="E88" s="3">
        <v>1665</v>
      </c>
      <c r="F88" s="3">
        <f t="shared" si="2"/>
        <v>2146</v>
      </c>
      <c r="G88" s="50">
        <f t="shared" si="3"/>
        <v>0.56310679611650483</v>
      </c>
    </row>
    <row r="89" spans="1:7" ht="15" customHeight="1" x14ac:dyDescent="0.2">
      <c r="B89" s="18"/>
      <c r="C89" s="2">
        <v>32</v>
      </c>
      <c r="D89" s="12">
        <v>3719</v>
      </c>
      <c r="E89" s="3">
        <v>1374</v>
      </c>
      <c r="F89" s="3">
        <f t="shared" si="2"/>
        <v>2345</v>
      </c>
      <c r="G89" s="50">
        <f t="shared" si="3"/>
        <v>0.63054584565743477</v>
      </c>
    </row>
    <row r="90" spans="1:7" ht="15" customHeight="1" thickBot="1" x14ac:dyDescent="0.25">
      <c r="B90" s="24"/>
      <c r="C90" s="5">
        <v>37</v>
      </c>
      <c r="D90" s="13">
        <v>3470</v>
      </c>
      <c r="E90" s="6">
        <v>1272</v>
      </c>
      <c r="F90" s="6">
        <f t="shared" si="2"/>
        <v>2198</v>
      </c>
      <c r="G90" s="52">
        <f t="shared" si="3"/>
        <v>0.63342939481268012</v>
      </c>
    </row>
    <row r="91" spans="1:7" ht="15" customHeight="1" x14ac:dyDescent="0.25">
      <c r="A91" s="31" t="s">
        <v>11</v>
      </c>
      <c r="B91" s="16" t="s">
        <v>26</v>
      </c>
      <c r="C91" s="9">
        <v>22</v>
      </c>
      <c r="D91" s="11">
        <v>2304</v>
      </c>
      <c r="E91" s="15">
        <v>1085</v>
      </c>
      <c r="F91" s="15">
        <f t="shared" si="2"/>
        <v>1219</v>
      </c>
      <c r="G91" s="49">
        <f t="shared" si="3"/>
        <v>0.52907986111111116</v>
      </c>
    </row>
    <row r="92" spans="1:7" ht="15" customHeight="1" x14ac:dyDescent="0.2">
      <c r="B92" s="18"/>
      <c r="C92" s="2">
        <v>27</v>
      </c>
      <c r="D92" s="12">
        <v>2304</v>
      </c>
      <c r="E92" s="3">
        <v>1073</v>
      </c>
      <c r="F92" s="3">
        <f t="shared" si="2"/>
        <v>1231</v>
      </c>
      <c r="G92" s="50">
        <f t="shared" si="3"/>
        <v>0.53428819444444442</v>
      </c>
    </row>
    <row r="93" spans="1:7" ht="15" customHeight="1" x14ac:dyDescent="0.2">
      <c r="B93" s="18"/>
      <c r="C93" s="2">
        <v>32</v>
      </c>
      <c r="D93" s="12">
        <v>2304</v>
      </c>
      <c r="E93" s="3">
        <v>949</v>
      </c>
      <c r="F93" s="3">
        <f t="shared" si="2"/>
        <v>1355</v>
      </c>
      <c r="G93" s="50">
        <f t="shared" si="3"/>
        <v>0.58810763888888884</v>
      </c>
    </row>
    <row r="94" spans="1:7" ht="15" customHeight="1" x14ac:dyDescent="0.2">
      <c r="B94" s="18"/>
      <c r="C94" s="59">
        <v>37</v>
      </c>
      <c r="D94" s="12">
        <v>2304</v>
      </c>
      <c r="E94" s="3">
        <v>624</v>
      </c>
      <c r="F94" s="3">
        <f t="shared" si="2"/>
        <v>1680</v>
      </c>
      <c r="G94" s="50">
        <f t="shared" si="3"/>
        <v>0.72916666666666663</v>
      </c>
    </row>
    <row r="95" spans="1:7" ht="15" customHeight="1" x14ac:dyDescent="0.2">
      <c r="B95" s="19" t="s">
        <v>27</v>
      </c>
      <c r="C95" s="2">
        <v>22</v>
      </c>
      <c r="D95" s="38">
        <v>2304</v>
      </c>
      <c r="E95" s="60">
        <v>1033</v>
      </c>
      <c r="F95" s="60">
        <f t="shared" si="2"/>
        <v>1271</v>
      </c>
      <c r="G95" s="62">
        <f t="shared" si="3"/>
        <v>0.55164930555555558</v>
      </c>
    </row>
    <row r="96" spans="1:7" ht="15" customHeight="1" x14ac:dyDescent="0.2">
      <c r="B96" s="18"/>
      <c r="C96" s="2">
        <v>27</v>
      </c>
      <c r="D96" s="12">
        <v>2304</v>
      </c>
      <c r="E96" s="3">
        <v>1069</v>
      </c>
      <c r="F96" s="3">
        <f t="shared" si="2"/>
        <v>1235</v>
      </c>
      <c r="G96" s="50">
        <f t="shared" si="3"/>
        <v>0.53602430555555558</v>
      </c>
    </row>
    <row r="97" spans="1:7" ht="15" customHeight="1" x14ac:dyDescent="0.2">
      <c r="B97" s="18"/>
      <c r="C97" s="2">
        <v>32</v>
      </c>
      <c r="D97" s="12">
        <v>2304</v>
      </c>
      <c r="E97" s="3">
        <v>990</v>
      </c>
      <c r="F97" s="3">
        <f t="shared" si="2"/>
        <v>1314</v>
      </c>
      <c r="G97" s="50">
        <f t="shared" si="3"/>
        <v>0.5703125</v>
      </c>
    </row>
    <row r="98" spans="1:7" ht="15" customHeight="1" thickBot="1" x14ac:dyDescent="0.25">
      <c r="B98" s="24"/>
      <c r="C98" s="5">
        <v>37</v>
      </c>
      <c r="D98" s="13">
        <v>2304</v>
      </c>
      <c r="E98" s="6">
        <v>781</v>
      </c>
      <c r="F98" s="6">
        <f t="shared" si="2"/>
        <v>1523</v>
      </c>
      <c r="G98" s="52">
        <f t="shared" si="3"/>
        <v>0.66102430555555558</v>
      </c>
    </row>
    <row r="99" spans="1:7" ht="15" customHeight="1" x14ac:dyDescent="0.25">
      <c r="A99" s="31" t="s">
        <v>12</v>
      </c>
      <c r="B99" s="16" t="s">
        <v>28</v>
      </c>
      <c r="C99" s="9">
        <v>22</v>
      </c>
      <c r="D99" s="11">
        <v>4608</v>
      </c>
      <c r="E99" s="15">
        <v>2232</v>
      </c>
      <c r="F99" s="15">
        <f t="shared" si="2"/>
        <v>2376</v>
      </c>
      <c r="G99" s="49">
        <f t="shared" si="3"/>
        <v>0.515625</v>
      </c>
    </row>
    <row r="100" spans="1:7" ht="15" customHeight="1" x14ac:dyDescent="0.2">
      <c r="B100" s="18"/>
      <c r="C100" s="2">
        <v>27</v>
      </c>
      <c r="D100" s="12">
        <v>4608</v>
      </c>
      <c r="E100" s="3">
        <v>2214</v>
      </c>
      <c r="F100" s="3">
        <f t="shared" si="2"/>
        <v>2394</v>
      </c>
      <c r="G100" s="50">
        <f t="shared" si="3"/>
        <v>0.51953125</v>
      </c>
    </row>
    <row r="101" spans="1:7" ht="15" customHeight="1" x14ac:dyDescent="0.2">
      <c r="B101" s="18"/>
      <c r="C101" s="2">
        <v>32</v>
      </c>
      <c r="D101" s="12">
        <v>4608</v>
      </c>
      <c r="E101" s="3">
        <v>1847</v>
      </c>
      <c r="F101" s="3">
        <f t="shared" si="2"/>
        <v>2761</v>
      </c>
      <c r="G101" s="50">
        <f t="shared" si="3"/>
        <v>0.59917534722222221</v>
      </c>
    </row>
    <row r="102" spans="1:7" ht="15" customHeight="1" thickBot="1" x14ac:dyDescent="0.25">
      <c r="B102" s="18"/>
      <c r="C102" s="2">
        <v>37</v>
      </c>
      <c r="D102" s="13">
        <v>4608</v>
      </c>
      <c r="E102" s="6">
        <v>1468</v>
      </c>
      <c r="F102" s="6">
        <f t="shared" si="2"/>
        <v>3140</v>
      </c>
      <c r="G102" s="52">
        <f t="shared" si="3"/>
        <v>0.68142361111111116</v>
      </c>
    </row>
    <row r="103" spans="1:7" ht="15" customHeight="1" x14ac:dyDescent="0.25">
      <c r="A103" s="31" t="s">
        <v>13</v>
      </c>
      <c r="B103" s="16" t="s">
        <v>37</v>
      </c>
      <c r="C103" s="9">
        <v>22</v>
      </c>
      <c r="D103" s="11">
        <v>2304</v>
      </c>
      <c r="E103" s="15">
        <v>1021</v>
      </c>
      <c r="F103" s="15">
        <f t="shared" si="2"/>
        <v>1283</v>
      </c>
      <c r="G103" s="49">
        <f t="shared" si="3"/>
        <v>0.55685763888888884</v>
      </c>
    </row>
    <row r="104" spans="1:7" ht="15" customHeight="1" x14ac:dyDescent="0.2">
      <c r="A104" s="29"/>
      <c r="B104" s="18"/>
      <c r="C104" s="2">
        <v>27</v>
      </c>
      <c r="D104" s="12">
        <v>2304</v>
      </c>
      <c r="E104" s="3">
        <v>931</v>
      </c>
      <c r="F104" s="3">
        <f t="shared" si="2"/>
        <v>1373</v>
      </c>
      <c r="G104" s="50">
        <f t="shared" si="3"/>
        <v>0.59592013888888884</v>
      </c>
    </row>
    <row r="105" spans="1:7" ht="15" customHeight="1" x14ac:dyDescent="0.2">
      <c r="A105" s="29"/>
      <c r="B105" s="18"/>
      <c r="C105" s="2">
        <v>32</v>
      </c>
      <c r="D105" s="12">
        <v>2119</v>
      </c>
      <c r="E105" s="3">
        <v>503</v>
      </c>
      <c r="F105" s="3">
        <f t="shared" si="2"/>
        <v>1616</v>
      </c>
      <c r="G105" s="50">
        <f t="shared" si="3"/>
        <v>0.76262387918829633</v>
      </c>
    </row>
    <row r="106" spans="1:7" ht="15" customHeight="1" thickBot="1" x14ac:dyDescent="0.25">
      <c r="A106" s="33"/>
      <c r="B106" s="24"/>
      <c r="C106" s="5">
        <v>37</v>
      </c>
      <c r="D106" s="13">
        <v>1554</v>
      </c>
      <c r="E106" s="6">
        <v>824</v>
      </c>
      <c r="F106" s="6">
        <f t="shared" si="2"/>
        <v>730</v>
      </c>
      <c r="G106" s="52">
        <f t="shared" si="3"/>
        <v>0.46975546975546978</v>
      </c>
    </row>
    <row r="107" spans="1:7" ht="15" customHeight="1" x14ac:dyDescent="0.25">
      <c r="A107" s="31" t="s">
        <v>17</v>
      </c>
      <c r="B107" s="16" t="s">
        <v>15</v>
      </c>
      <c r="C107" s="9">
        <v>22</v>
      </c>
      <c r="D107" s="11">
        <v>875</v>
      </c>
      <c r="E107" s="15">
        <v>665</v>
      </c>
      <c r="F107" s="15">
        <f t="shared" si="2"/>
        <v>210</v>
      </c>
      <c r="G107" s="49">
        <f t="shared" si="3"/>
        <v>0.24</v>
      </c>
    </row>
    <row r="108" spans="1:7" ht="15" customHeight="1" x14ac:dyDescent="0.2">
      <c r="B108" s="18"/>
      <c r="C108" s="2">
        <v>27</v>
      </c>
      <c r="D108" s="12">
        <v>1153</v>
      </c>
      <c r="E108" s="3">
        <v>717</v>
      </c>
      <c r="F108" s="3">
        <f t="shared" si="2"/>
        <v>436</v>
      </c>
      <c r="G108" s="50">
        <f t="shared" si="3"/>
        <v>0.37814397224631396</v>
      </c>
    </row>
    <row r="109" spans="1:7" ht="15" customHeight="1" x14ac:dyDescent="0.2">
      <c r="B109" s="18"/>
      <c r="C109" s="2">
        <v>32</v>
      </c>
      <c r="D109" s="12">
        <v>519</v>
      </c>
      <c r="E109" s="3">
        <v>0</v>
      </c>
      <c r="F109" s="3">
        <f t="shared" si="2"/>
        <v>519</v>
      </c>
      <c r="G109" s="50">
        <f t="shared" si="3"/>
        <v>1</v>
      </c>
    </row>
    <row r="110" spans="1:7" ht="15" customHeight="1" x14ac:dyDescent="0.2">
      <c r="B110" s="18"/>
      <c r="C110" s="59">
        <v>37</v>
      </c>
      <c r="D110" s="12">
        <v>482</v>
      </c>
      <c r="E110" s="3">
        <v>0</v>
      </c>
      <c r="F110" s="3">
        <f t="shared" si="2"/>
        <v>482</v>
      </c>
      <c r="G110" s="50">
        <f t="shared" si="3"/>
        <v>1</v>
      </c>
    </row>
    <row r="111" spans="1:7" ht="15" customHeight="1" x14ac:dyDescent="0.2">
      <c r="B111" s="19" t="s">
        <v>16</v>
      </c>
      <c r="C111" s="2">
        <v>22</v>
      </c>
      <c r="D111" s="38">
        <v>0</v>
      </c>
      <c r="E111" s="60">
        <v>0</v>
      </c>
      <c r="F111" s="60">
        <f t="shared" si="2"/>
        <v>0</v>
      </c>
      <c r="G111" s="62">
        <f t="shared" si="3"/>
        <v>0</v>
      </c>
    </row>
    <row r="112" spans="1:7" ht="15" customHeight="1" x14ac:dyDescent="0.2">
      <c r="B112" s="18"/>
      <c r="C112" s="2">
        <v>27</v>
      </c>
      <c r="D112" s="12">
        <v>0</v>
      </c>
      <c r="E112" s="3">
        <v>0</v>
      </c>
      <c r="F112" s="3">
        <f t="shared" si="2"/>
        <v>0</v>
      </c>
      <c r="G112" s="50">
        <f t="shared" si="3"/>
        <v>0</v>
      </c>
    </row>
    <row r="113" spans="1:14" ht="15" customHeight="1" x14ac:dyDescent="0.2">
      <c r="B113" s="18"/>
      <c r="C113" s="2">
        <v>32</v>
      </c>
      <c r="D113" s="12">
        <v>0</v>
      </c>
      <c r="E113" s="3">
        <v>0</v>
      </c>
      <c r="F113" s="3">
        <f t="shared" si="2"/>
        <v>0</v>
      </c>
      <c r="G113" s="50">
        <f t="shared" si="3"/>
        <v>0</v>
      </c>
      <c r="N113" s="14" t="s">
        <v>58</v>
      </c>
    </row>
    <row r="114" spans="1:14" ht="15" customHeight="1" thickBot="1" x14ac:dyDescent="0.25">
      <c r="A114" s="44"/>
      <c r="B114" s="24"/>
      <c r="C114" s="5">
        <v>37</v>
      </c>
      <c r="D114" s="13">
        <v>0</v>
      </c>
      <c r="E114" s="6">
        <v>0</v>
      </c>
      <c r="F114" s="6">
        <f t="shared" si="2"/>
        <v>0</v>
      </c>
      <c r="G114" s="52">
        <f t="shared" si="3"/>
        <v>0</v>
      </c>
    </row>
    <row r="115" spans="1:14" ht="15" customHeight="1" x14ac:dyDescent="0.2">
      <c r="A115" s="34"/>
      <c r="B115" s="2" t="str">
        <f>Summary!B11</f>
        <v>RGB, text &amp; graphics with motion, 1080p &amp; 720p</v>
      </c>
      <c r="C115" s="2"/>
      <c r="D115" s="43">
        <f>AVERAGE(D3:D34)</f>
        <v>3903.125</v>
      </c>
      <c r="E115" s="70">
        <f>AVERAGE(E3:E34)</f>
        <v>1684.28125</v>
      </c>
      <c r="F115" s="36">
        <f>D115-E115</f>
        <v>2218.84375</v>
      </c>
      <c r="G115" s="54">
        <f>IF(D115=0, 0, F115/D115)</f>
        <v>0.56847878302642119</v>
      </c>
    </row>
    <row r="116" spans="1:14" ht="15" customHeight="1" x14ac:dyDescent="0.2">
      <c r="A116" s="34"/>
      <c r="B116" s="2" t="str">
        <f>Summary!B12</f>
        <v>RGB, mixed content, 1440p &amp; 1080p</v>
      </c>
      <c r="C116" s="2"/>
      <c r="D116" s="43">
        <f>AVERAGE(D35:D46)</f>
        <v>3072</v>
      </c>
      <c r="E116" s="70">
        <f>AVERAGE(E35:E46)</f>
        <v>1384.5833333333333</v>
      </c>
      <c r="F116" s="36">
        <f t="shared" ref="F116:F122" si="4">D116-E116</f>
        <v>1687.4166666666667</v>
      </c>
      <c r="G116" s="54">
        <f t="shared" ref="G116:G122" si="5">IF(D116=0, 0, F116/D116)</f>
        <v>0.54928927951388895</v>
      </c>
    </row>
    <row r="117" spans="1:14" ht="15" customHeight="1" x14ac:dyDescent="0.2">
      <c r="A117" s="35"/>
      <c r="B117" s="2" t="str">
        <f>Summary!B13</f>
        <v>RGB, Animation, 720p</v>
      </c>
      <c r="C117" s="2"/>
      <c r="D117" s="43">
        <f>AVERAGE(D47:D50)</f>
        <v>2168</v>
      </c>
      <c r="E117" s="70">
        <f>AVERAGE(E47:E50)</f>
        <v>1016.75</v>
      </c>
      <c r="F117" s="36">
        <f t="shared" si="4"/>
        <v>1151.25</v>
      </c>
      <c r="G117" s="54">
        <f t="shared" si="5"/>
        <v>0.5310193726937269</v>
      </c>
    </row>
    <row r="118" spans="1:14" ht="15" customHeight="1" x14ac:dyDescent="0.2">
      <c r="A118" s="35"/>
      <c r="B118" s="2" t="str">
        <f>Summary!B14</f>
        <v>RGB, camera captured, 1080p</v>
      </c>
      <c r="C118" s="2"/>
      <c r="D118" s="43">
        <f>AVERAGE(D51:D58)</f>
        <v>120.625</v>
      </c>
      <c r="E118" s="70">
        <f>AVERAGE(E51:E58)</f>
        <v>15.125</v>
      </c>
      <c r="F118" s="36">
        <f t="shared" si="4"/>
        <v>105.5</v>
      </c>
      <c r="G118" s="54">
        <f t="shared" si="5"/>
        <v>0.87461139896373052</v>
      </c>
    </row>
    <row r="119" spans="1:14" ht="15" customHeight="1" x14ac:dyDescent="0.2">
      <c r="A119" s="35"/>
      <c r="B119" s="2" t="str">
        <f>Summary!B15</f>
        <v>YUV, text &amp; graphics with motion, 1080p &amp; 720p</v>
      </c>
      <c r="C119" s="2"/>
      <c r="D119" s="43">
        <f>AVERAGE(D59:D90)</f>
        <v>3836.6875</v>
      </c>
      <c r="E119" s="70">
        <f>AVERAGE(E59:E90)</f>
        <v>1514.46875</v>
      </c>
      <c r="F119" s="36">
        <f t="shared" si="4"/>
        <v>2322.21875</v>
      </c>
      <c r="G119" s="54">
        <f t="shared" si="5"/>
        <v>0.60526658738820927</v>
      </c>
    </row>
    <row r="120" spans="1:14" ht="15" customHeight="1" x14ac:dyDescent="0.2">
      <c r="A120" s="35"/>
      <c r="B120" s="2" t="str">
        <f>Summary!B16</f>
        <v>YUV, mixed content, 1440p &amp; 1080p</v>
      </c>
      <c r="C120" s="2"/>
      <c r="D120" s="43">
        <f>AVERAGE(D91:D102)</f>
        <v>3072</v>
      </c>
      <c r="E120" s="70">
        <f>AVERAGE(E91:E102)</f>
        <v>1280.4166666666667</v>
      </c>
      <c r="F120" s="36">
        <f t="shared" si="4"/>
        <v>1791.5833333333333</v>
      </c>
      <c r="G120" s="54">
        <f t="shared" si="5"/>
        <v>0.58319769965277779</v>
      </c>
    </row>
    <row r="121" spans="1:14" s="3" customFormat="1" ht="15" customHeight="1" x14ac:dyDescent="0.2">
      <c r="A121" s="35"/>
      <c r="B121" s="2" t="str">
        <f>Summary!B17</f>
        <v>YUV, Animation, 720p</v>
      </c>
      <c r="C121" s="2"/>
      <c r="D121" s="43">
        <f>AVERAGE(D103:D106)</f>
        <v>2070.25</v>
      </c>
      <c r="E121" s="70">
        <f>AVERAGE(E103:E106)</f>
        <v>819.75</v>
      </c>
      <c r="F121" s="36">
        <f t="shared" si="4"/>
        <v>1250.5</v>
      </c>
      <c r="G121" s="54">
        <f t="shared" si="5"/>
        <v>0.60403332930805453</v>
      </c>
    </row>
    <row r="122" spans="1:14" ht="15" customHeight="1" thickBot="1" x14ac:dyDescent="0.25">
      <c r="A122" s="35"/>
      <c r="B122" s="2" t="str">
        <f>Summary!B18</f>
        <v>YUV, camera captured, 1080p</v>
      </c>
      <c r="C122" s="5"/>
      <c r="D122" s="53">
        <f>AVERAGE(D107:D114)</f>
        <v>378.625</v>
      </c>
      <c r="E122" s="71">
        <f>AVERAGE(E107:E114)</f>
        <v>172.75</v>
      </c>
      <c r="F122" s="51">
        <f t="shared" si="4"/>
        <v>205.875</v>
      </c>
      <c r="G122" s="55">
        <f t="shared" si="5"/>
        <v>0.54374380983823045</v>
      </c>
    </row>
    <row r="123" spans="1:14" ht="15" customHeight="1" thickBot="1" x14ac:dyDescent="0.25">
      <c r="A123" s="34"/>
      <c r="B123" s="8" t="s">
        <v>1</v>
      </c>
      <c r="C123" s="64"/>
      <c r="D123" s="65">
        <f>AVERAGE(D3:D114)</f>
        <v>3056.6875</v>
      </c>
      <c r="E123" s="66">
        <f>AVERAGE(E3:E114)</f>
        <v>1278.4732142857142</v>
      </c>
      <c r="F123" s="66">
        <f>D123-E123</f>
        <v>1778.2142857142858</v>
      </c>
      <c r="G123" s="67">
        <f>IF(D123=0, 0, F123/D123)</f>
        <v>0.58174552868563956</v>
      </c>
      <c r="H123" s="68">
        <v>128</v>
      </c>
      <c r="I123" s="69">
        <f>H123*8*3</f>
        <v>3072</v>
      </c>
      <c r="J123" s="69">
        <f>I123*G123</f>
        <v>1787.1222641222848</v>
      </c>
    </row>
    <row r="124" spans="1:14" ht="15" customHeight="1" x14ac:dyDescent="0.2">
      <c r="A124" s="29"/>
    </row>
    <row r="125" spans="1:14" x14ac:dyDescent="0.2">
      <c r="A125" s="29"/>
      <c r="B125" s="3"/>
    </row>
    <row r="126" spans="1:14" x14ac:dyDescent="0.2">
      <c r="A126" s="30"/>
      <c r="B126" s="3"/>
    </row>
    <row r="127" spans="1:14" ht="12" x14ac:dyDescent="0.2">
      <c r="A127" s="14"/>
    </row>
    <row r="132" spans="1:1" ht="12" x14ac:dyDescent="0.2">
      <c r="A132" s="14"/>
    </row>
    <row r="133" spans="1:1" ht="12" x14ac:dyDescent="0.2">
      <c r="A133" s="14"/>
    </row>
    <row r="134" spans="1:1" ht="12" x14ac:dyDescent="0.2">
      <c r="A134" s="14"/>
    </row>
    <row r="135" spans="1:1" ht="12" x14ac:dyDescent="0.2">
      <c r="A135" s="14"/>
    </row>
    <row r="136" spans="1:1" ht="12" x14ac:dyDescent="0.2">
      <c r="A136" s="14"/>
    </row>
    <row r="137" spans="1:1" ht="12" x14ac:dyDescent="0.2">
      <c r="A137" s="14"/>
    </row>
    <row r="138" spans="1:1" ht="12" x14ac:dyDescent="0.2">
      <c r="A138" s="14"/>
    </row>
    <row r="139" spans="1:1" ht="12" x14ac:dyDescent="0.2">
      <c r="A139" s="14"/>
    </row>
    <row r="140" spans="1:1" ht="12" x14ac:dyDescent="0.2">
      <c r="A140" s="14"/>
    </row>
    <row r="141" spans="1:1" ht="12" x14ac:dyDescent="0.2">
      <c r="A141" s="14"/>
    </row>
    <row r="142" spans="1:1" ht="12" x14ac:dyDescent="0.2">
      <c r="A142" s="14"/>
    </row>
    <row r="143" spans="1:1" ht="12" x14ac:dyDescent="0.2">
      <c r="A143" s="14"/>
    </row>
    <row r="144" spans="1:1" ht="12" x14ac:dyDescent="0.2">
      <c r="A144" s="14"/>
    </row>
    <row r="145" spans="1:1" ht="12" x14ac:dyDescent="0.2">
      <c r="A145" s="14"/>
    </row>
  </sheetData>
  <mergeCells count="2">
    <mergeCell ref="E1:G1"/>
    <mergeCell ref="D2:E2"/>
  </mergeCells>
  <conditionalFormatting sqref="AA3:AC114">
    <cfRule type="expression" dxfId="11" priority="3" stopIfTrue="1">
      <formula>E3&lt;AA3</formula>
    </cfRule>
    <cfRule type="expression" dxfId="10" priority="4">
      <formula>E3-AA3&gt;0.5</formula>
    </cfRule>
  </conditionalFormatting>
  <conditionalFormatting sqref="AE3:AG114">
    <cfRule type="expression" dxfId="9" priority="1" stopIfTrue="1">
      <formula>M3&lt;AE3</formula>
    </cfRule>
    <cfRule type="expression" dxfId="8" priority="2">
      <formula>M3-AE3&gt;0.5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45"/>
  <sheetViews>
    <sheetView workbookViewId="0">
      <selection activeCell="D3" sqref="D3:E114"/>
    </sheetView>
  </sheetViews>
  <sheetFormatPr defaultColWidth="10.875" defaultRowHeight="14.25" x14ac:dyDescent="0.2"/>
  <cols>
    <col min="1" max="1" width="37" style="32" bestFit="1" customWidth="1"/>
    <col min="2" max="2" width="36.625" style="14" customWidth="1"/>
    <col min="3" max="3" width="7.875" style="14" customWidth="1"/>
    <col min="4" max="16384" width="10.875" style="14"/>
  </cols>
  <sheetData>
    <row r="1" spans="1:10" s="3" customFormat="1" ht="15" customHeight="1" thickBot="1" x14ac:dyDescent="0.3">
      <c r="A1" s="29"/>
      <c r="D1" s="57" t="s">
        <v>50</v>
      </c>
      <c r="E1" s="83" t="s">
        <v>51</v>
      </c>
      <c r="F1" s="84"/>
      <c r="G1" s="85"/>
      <c r="H1" s="3" t="s">
        <v>56</v>
      </c>
      <c r="I1" s="3" t="s">
        <v>57</v>
      </c>
      <c r="J1" s="3" t="s">
        <v>55</v>
      </c>
    </row>
    <row r="2" spans="1:10" ht="15" customHeight="1" thickBot="1" x14ac:dyDescent="0.3">
      <c r="A2" s="30"/>
      <c r="B2" s="3"/>
      <c r="C2" s="9" t="s">
        <v>0</v>
      </c>
      <c r="D2" s="81" t="s">
        <v>52</v>
      </c>
      <c r="E2" s="82"/>
      <c r="F2" s="3" t="s">
        <v>53</v>
      </c>
      <c r="G2" s="56" t="s">
        <v>54</v>
      </c>
    </row>
    <row r="3" spans="1:10" ht="15" customHeight="1" x14ac:dyDescent="0.25">
      <c r="A3" s="31" t="s">
        <v>4</v>
      </c>
      <c r="B3" s="16" t="s">
        <v>19</v>
      </c>
      <c r="C3" s="9">
        <v>22</v>
      </c>
      <c r="D3" s="11">
        <v>640</v>
      </c>
      <c r="E3" s="15">
        <v>253</v>
      </c>
      <c r="F3" s="15">
        <f>D3-E3</f>
        <v>387</v>
      </c>
      <c r="G3" s="49">
        <f>IF(F3=0,0,F3/D3)</f>
        <v>0.60468750000000004</v>
      </c>
    </row>
    <row r="4" spans="1:10" ht="15" customHeight="1" x14ac:dyDescent="0.2">
      <c r="B4" s="17"/>
      <c r="C4" s="2">
        <v>27</v>
      </c>
      <c r="D4" s="12">
        <v>640</v>
      </c>
      <c r="E4" s="3">
        <v>175</v>
      </c>
      <c r="F4" s="3">
        <f t="shared" ref="F4:F67" si="0">D4-E4</f>
        <v>465</v>
      </c>
      <c r="G4" s="50">
        <f t="shared" ref="G4:G67" si="1">IF(F4=0,0,F4/D4)</f>
        <v>0.7265625</v>
      </c>
    </row>
    <row r="5" spans="1:10" ht="15" customHeight="1" x14ac:dyDescent="0.2">
      <c r="B5" s="18"/>
      <c r="C5" s="2">
        <v>32</v>
      </c>
      <c r="D5" s="12">
        <v>557</v>
      </c>
      <c r="E5" s="3">
        <v>173</v>
      </c>
      <c r="F5" s="3">
        <f t="shared" si="0"/>
        <v>384</v>
      </c>
      <c r="G5" s="50">
        <f t="shared" si="1"/>
        <v>0.6894075403949731</v>
      </c>
    </row>
    <row r="6" spans="1:10" ht="15" customHeight="1" x14ac:dyDescent="0.2">
      <c r="B6" s="18"/>
      <c r="C6" s="2">
        <v>37</v>
      </c>
      <c r="D6" s="12">
        <v>444</v>
      </c>
      <c r="E6" s="3">
        <v>60</v>
      </c>
      <c r="F6" s="3">
        <f t="shared" si="0"/>
        <v>384</v>
      </c>
      <c r="G6" s="50">
        <f t="shared" si="1"/>
        <v>0.86486486486486491</v>
      </c>
    </row>
    <row r="7" spans="1:10" ht="15" customHeight="1" x14ac:dyDescent="0.2">
      <c r="B7" s="19" t="s">
        <v>20</v>
      </c>
      <c r="C7" s="58">
        <v>22</v>
      </c>
      <c r="D7" s="38">
        <v>725</v>
      </c>
      <c r="E7" s="60">
        <v>21</v>
      </c>
      <c r="F7" s="60">
        <f t="shared" si="0"/>
        <v>704</v>
      </c>
      <c r="G7" s="62">
        <f t="shared" si="1"/>
        <v>0.9710344827586207</v>
      </c>
    </row>
    <row r="8" spans="1:10" ht="15" customHeight="1" x14ac:dyDescent="0.2">
      <c r="B8" s="18"/>
      <c r="C8" s="2">
        <v>27</v>
      </c>
      <c r="D8" s="12">
        <v>704</v>
      </c>
      <c r="E8" s="3">
        <v>0</v>
      </c>
      <c r="F8" s="3">
        <f t="shared" si="0"/>
        <v>704</v>
      </c>
      <c r="G8" s="50">
        <f t="shared" si="1"/>
        <v>1</v>
      </c>
    </row>
    <row r="9" spans="1:10" ht="15" customHeight="1" x14ac:dyDescent="0.2">
      <c r="B9" s="18"/>
      <c r="C9" s="2">
        <v>32</v>
      </c>
      <c r="D9" s="12">
        <v>704</v>
      </c>
      <c r="E9" s="3">
        <v>0</v>
      </c>
      <c r="F9" s="3">
        <f t="shared" si="0"/>
        <v>704</v>
      </c>
      <c r="G9" s="50">
        <f t="shared" si="1"/>
        <v>1</v>
      </c>
    </row>
    <row r="10" spans="1:10" ht="15" customHeight="1" x14ac:dyDescent="0.2">
      <c r="B10" s="20"/>
      <c r="C10" s="59">
        <v>37</v>
      </c>
      <c r="D10" s="37">
        <v>713</v>
      </c>
      <c r="E10" s="61">
        <v>9</v>
      </c>
      <c r="F10" s="61">
        <f t="shared" si="0"/>
        <v>704</v>
      </c>
      <c r="G10" s="63">
        <f t="shared" si="1"/>
        <v>0.98737727910238426</v>
      </c>
    </row>
    <row r="11" spans="1:10" ht="15" customHeight="1" x14ac:dyDescent="0.2">
      <c r="B11" s="19" t="s">
        <v>21</v>
      </c>
      <c r="C11" s="58">
        <v>22</v>
      </c>
      <c r="D11" s="12">
        <v>728</v>
      </c>
      <c r="E11" s="3">
        <v>24</v>
      </c>
      <c r="F11" s="3">
        <f t="shared" si="0"/>
        <v>704</v>
      </c>
      <c r="G11" s="50">
        <f t="shared" si="1"/>
        <v>0.96703296703296704</v>
      </c>
    </row>
    <row r="12" spans="1:10" ht="15" customHeight="1" x14ac:dyDescent="0.2">
      <c r="B12" s="18"/>
      <c r="C12" s="2">
        <v>27</v>
      </c>
      <c r="D12" s="12">
        <v>723</v>
      </c>
      <c r="E12" s="3">
        <v>19</v>
      </c>
      <c r="F12" s="3">
        <f t="shared" si="0"/>
        <v>704</v>
      </c>
      <c r="G12" s="50">
        <f t="shared" si="1"/>
        <v>0.97372060857538034</v>
      </c>
    </row>
    <row r="13" spans="1:10" ht="15" customHeight="1" x14ac:dyDescent="0.2">
      <c r="B13" s="18"/>
      <c r="C13" s="2">
        <v>32</v>
      </c>
      <c r="D13" s="12">
        <v>723</v>
      </c>
      <c r="E13" s="3">
        <v>19</v>
      </c>
      <c r="F13" s="3">
        <f t="shared" si="0"/>
        <v>704</v>
      </c>
      <c r="G13" s="50">
        <f t="shared" si="1"/>
        <v>0.97372060857538034</v>
      </c>
    </row>
    <row r="14" spans="1:10" ht="15" customHeight="1" x14ac:dyDescent="0.2">
      <c r="B14" s="46"/>
      <c r="C14" s="59">
        <v>37</v>
      </c>
      <c r="D14" s="12">
        <v>712</v>
      </c>
      <c r="E14" s="3">
        <v>8</v>
      </c>
      <c r="F14" s="3">
        <f t="shared" si="0"/>
        <v>704</v>
      </c>
      <c r="G14" s="50">
        <f t="shared" si="1"/>
        <v>0.9887640449438202</v>
      </c>
    </row>
    <row r="15" spans="1:10" ht="15" customHeight="1" x14ac:dyDescent="0.2">
      <c r="B15" s="19" t="s">
        <v>48</v>
      </c>
      <c r="C15" s="2">
        <v>22</v>
      </c>
      <c r="D15" s="38">
        <v>704</v>
      </c>
      <c r="E15" s="60">
        <v>0</v>
      </c>
      <c r="F15" s="60">
        <f t="shared" si="0"/>
        <v>704</v>
      </c>
      <c r="G15" s="62">
        <f t="shared" si="1"/>
        <v>1</v>
      </c>
    </row>
    <row r="16" spans="1:10" ht="15" customHeight="1" x14ac:dyDescent="0.2">
      <c r="B16" s="18"/>
      <c r="C16" s="2">
        <v>27</v>
      </c>
      <c r="D16" s="12">
        <v>704</v>
      </c>
      <c r="E16" s="3">
        <v>0</v>
      </c>
      <c r="F16" s="3">
        <f t="shared" si="0"/>
        <v>704</v>
      </c>
      <c r="G16" s="50">
        <f t="shared" si="1"/>
        <v>1</v>
      </c>
    </row>
    <row r="17" spans="1:7" ht="15" customHeight="1" x14ac:dyDescent="0.2">
      <c r="B17" s="18"/>
      <c r="C17" s="2">
        <v>32</v>
      </c>
      <c r="D17" s="12">
        <v>704</v>
      </c>
      <c r="E17" s="3">
        <v>0</v>
      </c>
      <c r="F17" s="3">
        <f t="shared" si="0"/>
        <v>704</v>
      </c>
      <c r="G17" s="50">
        <f t="shared" si="1"/>
        <v>1</v>
      </c>
    </row>
    <row r="18" spans="1:7" ht="15" customHeight="1" thickBot="1" x14ac:dyDescent="0.25">
      <c r="B18" s="39"/>
      <c r="C18" s="5">
        <v>37</v>
      </c>
      <c r="D18" s="13">
        <v>704</v>
      </c>
      <c r="E18" s="6">
        <v>0</v>
      </c>
      <c r="F18" s="6">
        <f t="shared" si="0"/>
        <v>704</v>
      </c>
      <c r="G18" s="52">
        <f t="shared" si="1"/>
        <v>1</v>
      </c>
    </row>
    <row r="19" spans="1:7" ht="15" customHeight="1" x14ac:dyDescent="0.25">
      <c r="A19" s="31" t="s">
        <v>5</v>
      </c>
      <c r="B19" s="16" t="s">
        <v>22</v>
      </c>
      <c r="C19" s="9">
        <v>22</v>
      </c>
      <c r="D19" s="11">
        <v>744</v>
      </c>
      <c r="E19" s="15">
        <v>40</v>
      </c>
      <c r="F19" s="15">
        <f t="shared" si="0"/>
        <v>704</v>
      </c>
      <c r="G19" s="49">
        <f t="shared" si="1"/>
        <v>0.94623655913978499</v>
      </c>
    </row>
    <row r="20" spans="1:7" ht="15" customHeight="1" x14ac:dyDescent="0.2">
      <c r="B20" s="18"/>
      <c r="C20" s="2">
        <v>27</v>
      </c>
      <c r="D20" s="12">
        <v>720</v>
      </c>
      <c r="E20" s="3">
        <v>28</v>
      </c>
      <c r="F20" s="3">
        <f t="shared" si="0"/>
        <v>692</v>
      </c>
      <c r="G20" s="50">
        <f t="shared" si="1"/>
        <v>0.96111111111111114</v>
      </c>
    </row>
    <row r="21" spans="1:7" ht="15" customHeight="1" x14ac:dyDescent="0.2">
      <c r="B21" s="18"/>
      <c r="C21" s="2">
        <v>32</v>
      </c>
      <c r="D21" s="12">
        <v>681</v>
      </c>
      <c r="E21" s="3">
        <v>5</v>
      </c>
      <c r="F21" s="3">
        <f t="shared" si="0"/>
        <v>676</v>
      </c>
      <c r="G21" s="50">
        <f t="shared" si="1"/>
        <v>0.9926578560939795</v>
      </c>
    </row>
    <row r="22" spans="1:7" ht="15" customHeight="1" x14ac:dyDescent="0.2">
      <c r="B22" s="20"/>
      <c r="C22" s="2">
        <v>37</v>
      </c>
      <c r="D22" s="12">
        <v>643</v>
      </c>
      <c r="E22" s="3">
        <v>0</v>
      </c>
      <c r="F22" s="3">
        <f t="shared" si="0"/>
        <v>643</v>
      </c>
      <c r="G22" s="50">
        <f t="shared" si="1"/>
        <v>1</v>
      </c>
    </row>
    <row r="23" spans="1:7" ht="15" customHeight="1" x14ac:dyDescent="0.2">
      <c r="B23" s="25" t="s">
        <v>23</v>
      </c>
      <c r="C23" s="58">
        <v>22</v>
      </c>
      <c r="D23" s="38">
        <v>708</v>
      </c>
      <c r="E23" s="60">
        <v>4</v>
      </c>
      <c r="F23" s="60">
        <f t="shared" si="0"/>
        <v>704</v>
      </c>
      <c r="G23" s="62">
        <f t="shared" si="1"/>
        <v>0.99435028248587576</v>
      </c>
    </row>
    <row r="24" spans="1:7" ht="15" customHeight="1" x14ac:dyDescent="0.2">
      <c r="B24" s="18"/>
      <c r="C24" s="2">
        <v>27</v>
      </c>
      <c r="D24" s="12">
        <v>704</v>
      </c>
      <c r="E24" s="3">
        <v>0</v>
      </c>
      <c r="F24" s="3">
        <f t="shared" si="0"/>
        <v>704</v>
      </c>
      <c r="G24" s="50">
        <f t="shared" si="1"/>
        <v>1</v>
      </c>
    </row>
    <row r="25" spans="1:7" ht="15" customHeight="1" x14ac:dyDescent="0.2">
      <c r="B25" s="25"/>
      <c r="C25" s="2">
        <v>32</v>
      </c>
      <c r="D25" s="12">
        <v>704</v>
      </c>
      <c r="E25" s="3">
        <v>0</v>
      </c>
      <c r="F25" s="3">
        <f t="shared" si="0"/>
        <v>704</v>
      </c>
      <c r="G25" s="50">
        <f t="shared" si="1"/>
        <v>1</v>
      </c>
    </row>
    <row r="26" spans="1:7" ht="15" customHeight="1" x14ac:dyDescent="0.2">
      <c r="B26" s="18"/>
      <c r="C26" s="59">
        <v>37</v>
      </c>
      <c r="D26" s="37">
        <v>704</v>
      </c>
      <c r="E26" s="61">
        <v>0</v>
      </c>
      <c r="F26" s="61">
        <f t="shared" si="0"/>
        <v>704</v>
      </c>
      <c r="G26" s="63">
        <f t="shared" si="1"/>
        <v>1</v>
      </c>
    </row>
    <row r="27" spans="1:7" ht="15" customHeight="1" x14ac:dyDescent="0.2">
      <c r="B27" s="19" t="s">
        <v>24</v>
      </c>
      <c r="C27" s="2">
        <v>22</v>
      </c>
      <c r="D27" s="12">
        <v>1180</v>
      </c>
      <c r="E27" s="3">
        <v>476</v>
      </c>
      <c r="F27" s="3">
        <f t="shared" si="0"/>
        <v>704</v>
      </c>
      <c r="G27" s="50">
        <f t="shared" si="1"/>
        <v>0.59661016949152545</v>
      </c>
    </row>
    <row r="28" spans="1:7" ht="15" customHeight="1" x14ac:dyDescent="0.2">
      <c r="B28" s="18"/>
      <c r="C28" s="2">
        <v>27</v>
      </c>
      <c r="D28" s="12">
        <v>907</v>
      </c>
      <c r="E28" s="3">
        <v>203</v>
      </c>
      <c r="F28" s="3">
        <f t="shared" si="0"/>
        <v>704</v>
      </c>
      <c r="G28" s="50">
        <f t="shared" si="1"/>
        <v>0.77618522601984563</v>
      </c>
    </row>
    <row r="29" spans="1:7" ht="15" customHeight="1" x14ac:dyDescent="0.2">
      <c r="B29" s="18"/>
      <c r="C29" s="2">
        <v>32</v>
      </c>
      <c r="D29" s="12">
        <v>758</v>
      </c>
      <c r="E29" s="3">
        <v>54</v>
      </c>
      <c r="F29" s="3">
        <f t="shared" si="0"/>
        <v>704</v>
      </c>
      <c r="G29" s="50">
        <f t="shared" si="1"/>
        <v>0.9287598944591029</v>
      </c>
    </row>
    <row r="30" spans="1:7" ht="15" customHeight="1" x14ac:dyDescent="0.2">
      <c r="B30" s="25"/>
      <c r="C30" s="2">
        <v>37</v>
      </c>
      <c r="D30" s="12">
        <v>704</v>
      </c>
      <c r="E30" s="3">
        <v>0</v>
      </c>
      <c r="F30" s="3">
        <f t="shared" si="0"/>
        <v>704</v>
      </c>
      <c r="G30" s="50">
        <f t="shared" si="1"/>
        <v>1</v>
      </c>
    </row>
    <row r="31" spans="1:7" ht="15" customHeight="1" x14ac:dyDescent="0.2">
      <c r="B31" s="19" t="s">
        <v>25</v>
      </c>
      <c r="C31" s="58">
        <v>22</v>
      </c>
      <c r="D31" s="38">
        <v>3526</v>
      </c>
      <c r="E31" s="60">
        <v>1525</v>
      </c>
      <c r="F31" s="60">
        <f t="shared" si="0"/>
        <v>2001</v>
      </c>
      <c r="G31" s="62">
        <f t="shared" si="1"/>
        <v>0.56749858196256386</v>
      </c>
    </row>
    <row r="32" spans="1:7" ht="15" customHeight="1" x14ac:dyDescent="0.2">
      <c r="B32" s="25"/>
      <c r="C32" s="2">
        <v>27</v>
      </c>
      <c r="D32" s="12">
        <v>3351</v>
      </c>
      <c r="E32" s="3">
        <v>1348</v>
      </c>
      <c r="F32" s="3">
        <f t="shared" si="0"/>
        <v>2003</v>
      </c>
      <c r="G32" s="50">
        <f t="shared" si="1"/>
        <v>0.59773202029244998</v>
      </c>
    </row>
    <row r="33" spans="1:7" ht="15" customHeight="1" x14ac:dyDescent="0.2">
      <c r="B33" s="25"/>
      <c r="C33" s="2">
        <v>32</v>
      </c>
      <c r="D33" s="12">
        <v>3259</v>
      </c>
      <c r="E33" s="3">
        <v>1256</v>
      </c>
      <c r="F33" s="3">
        <f t="shared" si="0"/>
        <v>2003</v>
      </c>
      <c r="G33" s="50">
        <f t="shared" si="1"/>
        <v>0.61460570727216934</v>
      </c>
    </row>
    <row r="34" spans="1:7" ht="15" customHeight="1" thickBot="1" x14ac:dyDescent="0.25">
      <c r="B34" s="40"/>
      <c r="C34" s="5">
        <v>37</v>
      </c>
      <c r="D34" s="13">
        <v>3080</v>
      </c>
      <c r="E34" s="6">
        <v>1045</v>
      </c>
      <c r="F34" s="6">
        <f t="shared" si="0"/>
        <v>2035</v>
      </c>
      <c r="G34" s="52">
        <f t="shared" si="1"/>
        <v>0.6607142857142857</v>
      </c>
    </row>
    <row r="35" spans="1:7" ht="15" customHeight="1" x14ac:dyDescent="0.25">
      <c r="A35" s="31" t="s">
        <v>6</v>
      </c>
      <c r="B35" s="16" t="s">
        <v>26</v>
      </c>
      <c r="C35" s="9">
        <v>22</v>
      </c>
      <c r="D35" s="11">
        <v>384</v>
      </c>
      <c r="E35" s="15">
        <v>0</v>
      </c>
      <c r="F35" s="15">
        <f t="shared" si="0"/>
        <v>384</v>
      </c>
      <c r="G35" s="49">
        <f t="shared" si="1"/>
        <v>1</v>
      </c>
    </row>
    <row r="36" spans="1:7" ht="15" customHeight="1" x14ac:dyDescent="0.2">
      <c r="B36" s="18"/>
      <c r="C36" s="2">
        <v>27</v>
      </c>
      <c r="D36" s="12">
        <v>384</v>
      </c>
      <c r="E36" s="3">
        <v>0</v>
      </c>
      <c r="F36" s="3">
        <f t="shared" si="0"/>
        <v>384</v>
      </c>
      <c r="G36" s="50">
        <f t="shared" si="1"/>
        <v>1</v>
      </c>
    </row>
    <row r="37" spans="1:7" ht="15" customHeight="1" x14ac:dyDescent="0.2">
      <c r="B37" s="18"/>
      <c r="C37" s="2">
        <v>32</v>
      </c>
      <c r="D37" s="12">
        <v>384</v>
      </c>
      <c r="E37" s="3">
        <v>0</v>
      </c>
      <c r="F37" s="3">
        <f t="shared" si="0"/>
        <v>384</v>
      </c>
      <c r="G37" s="50">
        <f t="shared" si="1"/>
        <v>1</v>
      </c>
    </row>
    <row r="38" spans="1:7" ht="15" customHeight="1" x14ac:dyDescent="0.2">
      <c r="B38" s="18"/>
      <c r="C38" s="59">
        <v>37</v>
      </c>
      <c r="D38" s="12">
        <v>384</v>
      </c>
      <c r="E38" s="3">
        <v>0</v>
      </c>
      <c r="F38" s="3">
        <f t="shared" si="0"/>
        <v>384</v>
      </c>
      <c r="G38" s="50">
        <f t="shared" si="1"/>
        <v>1</v>
      </c>
    </row>
    <row r="39" spans="1:7" ht="15" customHeight="1" x14ac:dyDescent="0.2">
      <c r="B39" s="19" t="s">
        <v>27</v>
      </c>
      <c r="C39" s="2">
        <v>22</v>
      </c>
      <c r="D39" s="38">
        <v>384</v>
      </c>
      <c r="E39" s="60">
        <v>0</v>
      </c>
      <c r="F39" s="60">
        <f t="shared" si="0"/>
        <v>384</v>
      </c>
      <c r="G39" s="62">
        <f t="shared" si="1"/>
        <v>1</v>
      </c>
    </row>
    <row r="40" spans="1:7" ht="15" customHeight="1" x14ac:dyDescent="0.2">
      <c r="B40" s="18"/>
      <c r="C40" s="2">
        <v>27</v>
      </c>
      <c r="D40" s="12">
        <v>384</v>
      </c>
      <c r="E40" s="3">
        <v>0</v>
      </c>
      <c r="F40" s="3">
        <f t="shared" si="0"/>
        <v>384</v>
      </c>
      <c r="G40" s="50">
        <f t="shared" si="1"/>
        <v>1</v>
      </c>
    </row>
    <row r="41" spans="1:7" ht="15" customHeight="1" x14ac:dyDescent="0.2">
      <c r="B41" s="18"/>
      <c r="C41" s="2">
        <v>32</v>
      </c>
      <c r="D41" s="12">
        <v>384</v>
      </c>
      <c r="E41" s="3">
        <v>0</v>
      </c>
      <c r="F41" s="3">
        <f t="shared" si="0"/>
        <v>384</v>
      </c>
      <c r="G41" s="50">
        <f t="shared" si="1"/>
        <v>1</v>
      </c>
    </row>
    <row r="42" spans="1:7" ht="15" customHeight="1" thickBot="1" x14ac:dyDescent="0.25">
      <c r="B42" s="24"/>
      <c r="C42" s="5">
        <v>37</v>
      </c>
      <c r="D42" s="13">
        <v>384</v>
      </c>
      <c r="E42" s="6">
        <v>0</v>
      </c>
      <c r="F42" s="6">
        <f t="shared" si="0"/>
        <v>384</v>
      </c>
      <c r="G42" s="52">
        <f t="shared" si="1"/>
        <v>1</v>
      </c>
    </row>
    <row r="43" spans="1:7" ht="15" customHeight="1" x14ac:dyDescent="0.25">
      <c r="A43" s="31" t="s">
        <v>7</v>
      </c>
      <c r="B43" s="16" t="s">
        <v>28</v>
      </c>
      <c r="C43" s="9">
        <v>22</v>
      </c>
      <c r="D43" s="11">
        <v>704</v>
      </c>
      <c r="E43" s="15">
        <v>0</v>
      </c>
      <c r="F43" s="15">
        <f t="shared" si="0"/>
        <v>704</v>
      </c>
      <c r="G43" s="49">
        <f t="shared" si="1"/>
        <v>1</v>
      </c>
    </row>
    <row r="44" spans="1:7" ht="15" customHeight="1" x14ac:dyDescent="0.2">
      <c r="B44" s="18"/>
      <c r="C44" s="2">
        <v>27</v>
      </c>
      <c r="D44" s="12">
        <v>731</v>
      </c>
      <c r="E44" s="3">
        <v>27</v>
      </c>
      <c r="F44" s="3">
        <f t="shared" si="0"/>
        <v>704</v>
      </c>
      <c r="G44" s="50">
        <f t="shared" si="1"/>
        <v>0.9630642954856361</v>
      </c>
    </row>
    <row r="45" spans="1:7" ht="15" customHeight="1" x14ac:dyDescent="0.2">
      <c r="B45" s="18"/>
      <c r="C45" s="2">
        <v>32</v>
      </c>
      <c r="D45" s="12">
        <v>713</v>
      </c>
      <c r="E45" s="3">
        <v>9</v>
      </c>
      <c r="F45" s="3">
        <f t="shared" si="0"/>
        <v>704</v>
      </c>
      <c r="G45" s="50">
        <f t="shared" si="1"/>
        <v>0.98737727910238426</v>
      </c>
    </row>
    <row r="46" spans="1:7" ht="15" customHeight="1" thickBot="1" x14ac:dyDescent="0.25">
      <c r="B46" s="17"/>
      <c r="C46" s="2">
        <v>37</v>
      </c>
      <c r="D46" s="12">
        <v>704</v>
      </c>
      <c r="E46" s="3">
        <v>0</v>
      </c>
      <c r="F46" s="3">
        <f t="shared" si="0"/>
        <v>704</v>
      </c>
      <c r="G46" s="50">
        <f t="shared" si="1"/>
        <v>1</v>
      </c>
    </row>
    <row r="47" spans="1:7" ht="15" customHeight="1" x14ac:dyDescent="0.25">
      <c r="A47" s="31" t="s">
        <v>8</v>
      </c>
      <c r="B47" s="16" t="s">
        <v>29</v>
      </c>
      <c r="C47" s="9">
        <v>22</v>
      </c>
      <c r="D47" s="38">
        <v>704</v>
      </c>
      <c r="E47" s="60">
        <v>0</v>
      </c>
      <c r="F47" s="60">
        <f t="shared" si="0"/>
        <v>704</v>
      </c>
      <c r="G47" s="62">
        <f t="shared" si="1"/>
        <v>1</v>
      </c>
    </row>
    <row r="48" spans="1:7" ht="15" customHeight="1" x14ac:dyDescent="0.2">
      <c r="B48" s="25"/>
      <c r="C48" s="2">
        <v>27</v>
      </c>
      <c r="D48" s="12">
        <v>704</v>
      </c>
      <c r="E48" s="3">
        <v>0</v>
      </c>
      <c r="F48" s="3">
        <f t="shared" si="0"/>
        <v>704</v>
      </c>
      <c r="G48" s="50">
        <f t="shared" si="1"/>
        <v>1</v>
      </c>
    </row>
    <row r="49" spans="1:7" ht="15" customHeight="1" x14ac:dyDescent="0.2">
      <c r="B49" s="18"/>
      <c r="C49" s="2">
        <v>32</v>
      </c>
      <c r="D49" s="12">
        <v>704</v>
      </c>
      <c r="E49" s="3">
        <v>0</v>
      </c>
      <c r="F49" s="3">
        <f t="shared" si="0"/>
        <v>704</v>
      </c>
      <c r="G49" s="50">
        <f t="shared" si="1"/>
        <v>1</v>
      </c>
    </row>
    <row r="50" spans="1:7" ht="15" customHeight="1" thickBot="1" x14ac:dyDescent="0.25">
      <c r="B50" s="24"/>
      <c r="C50" s="5">
        <v>37</v>
      </c>
      <c r="D50" s="13">
        <v>550</v>
      </c>
      <c r="E50" s="6">
        <v>0</v>
      </c>
      <c r="F50" s="6">
        <f t="shared" si="0"/>
        <v>550</v>
      </c>
      <c r="G50" s="52">
        <f t="shared" si="1"/>
        <v>1</v>
      </c>
    </row>
    <row r="51" spans="1:7" ht="15" customHeight="1" x14ac:dyDescent="0.25">
      <c r="A51" s="31" t="s">
        <v>18</v>
      </c>
      <c r="B51" s="16" t="s">
        <v>15</v>
      </c>
      <c r="C51" s="9">
        <v>22</v>
      </c>
      <c r="D51" s="11">
        <v>42</v>
      </c>
      <c r="E51" s="15">
        <v>0</v>
      </c>
      <c r="F51" s="15">
        <f t="shared" si="0"/>
        <v>42</v>
      </c>
      <c r="G51" s="49">
        <f t="shared" si="1"/>
        <v>1</v>
      </c>
    </row>
    <row r="52" spans="1:7" ht="15" customHeight="1" x14ac:dyDescent="0.2">
      <c r="B52" s="18"/>
      <c r="C52" s="2">
        <v>27</v>
      </c>
      <c r="D52" s="12">
        <v>0</v>
      </c>
      <c r="E52" s="3">
        <v>0</v>
      </c>
      <c r="F52" s="3">
        <f t="shared" si="0"/>
        <v>0</v>
      </c>
      <c r="G52" s="50">
        <f t="shared" si="1"/>
        <v>0</v>
      </c>
    </row>
    <row r="53" spans="1:7" ht="15" customHeight="1" x14ac:dyDescent="0.2">
      <c r="B53" s="18"/>
      <c r="C53" s="2">
        <v>32</v>
      </c>
      <c r="D53" s="12">
        <v>0</v>
      </c>
      <c r="E53" s="3">
        <v>0</v>
      </c>
      <c r="F53" s="3">
        <f t="shared" si="0"/>
        <v>0</v>
      </c>
      <c r="G53" s="50">
        <f t="shared" si="1"/>
        <v>0</v>
      </c>
    </row>
    <row r="54" spans="1:7" ht="15" customHeight="1" x14ac:dyDescent="0.2">
      <c r="B54" s="18"/>
      <c r="C54" s="59">
        <v>37</v>
      </c>
      <c r="D54" s="12">
        <v>0</v>
      </c>
      <c r="E54" s="3">
        <v>0</v>
      </c>
      <c r="F54" s="3">
        <f t="shared" si="0"/>
        <v>0</v>
      </c>
      <c r="G54" s="50">
        <f t="shared" si="1"/>
        <v>0</v>
      </c>
    </row>
    <row r="55" spans="1:7" ht="15" customHeight="1" x14ac:dyDescent="0.2">
      <c r="B55" s="19" t="s">
        <v>16</v>
      </c>
      <c r="C55" s="2">
        <v>22</v>
      </c>
      <c r="D55" s="38">
        <v>125</v>
      </c>
      <c r="E55" s="60">
        <v>0</v>
      </c>
      <c r="F55" s="60">
        <f t="shared" si="0"/>
        <v>125</v>
      </c>
      <c r="G55" s="62">
        <f t="shared" si="1"/>
        <v>1</v>
      </c>
    </row>
    <row r="56" spans="1:7" ht="15" customHeight="1" x14ac:dyDescent="0.2">
      <c r="B56" s="18"/>
      <c r="C56" s="2">
        <v>27</v>
      </c>
      <c r="D56" s="12">
        <v>16</v>
      </c>
      <c r="E56" s="3">
        <v>0</v>
      </c>
      <c r="F56" s="3">
        <f t="shared" si="0"/>
        <v>16</v>
      </c>
      <c r="G56" s="50">
        <f t="shared" si="1"/>
        <v>1</v>
      </c>
    </row>
    <row r="57" spans="1:7" ht="15" customHeight="1" x14ac:dyDescent="0.2">
      <c r="B57" s="18"/>
      <c r="C57" s="2">
        <v>32</v>
      </c>
      <c r="D57" s="12">
        <v>0</v>
      </c>
      <c r="E57" s="3">
        <v>0</v>
      </c>
      <c r="F57" s="3">
        <f t="shared" si="0"/>
        <v>0</v>
      </c>
      <c r="G57" s="50">
        <f t="shared" si="1"/>
        <v>0</v>
      </c>
    </row>
    <row r="58" spans="1:7" ht="15" customHeight="1" thickBot="1" x14ac:dyDescent="0.25">
      <c r="B58" s="24"/>
      <c r="C58" s="5">
        <v>37</v>
      </c>
      <c r="D58" s="13">
        <v>0</v>
      </c>
      <c r="E58" s="6">
        <v>0</v>
      </c>
      <c r="F58" s="6">
        <f t="shared" si="0"/>
        <v>0</v>
      </c>
      <c r="G58" s="52">
        <f t="shared" si="1"/>
        <v>0</v>
      </c>
    </row>
    <row r="59" spans="1:7" ht="15" customHeight="1" x14ac:dyDescent="0.25">
      <c r="A59" s="31" t="s">
        <v>9</v>
      </c>
      <c r="B59" s="16" t="s">
        <v>30</v>
      </c>
      <c r="C59" s="9">
        <v>22</v>
      </c>
      <c r="D59" s="11">
        <v>640</v>
      </c>
      <c r="E59" s="15">
        <v>198</v>
      </c>
      <c r="F59" s="15">
        <f t="shared" si="0"/>
        <v>442</v>
      </c>
      <c r="G59" s="49">
        <f t="shared" si="1"/>
        <v>0.69062500000000004</v>
      </c>
    </row>
    <row r="60" spans="1:7" ht="15" customHeight="1" x14ac:dyDescent="0.2">
      <c r="B60" s="18"/>
      <c r="C60" s="2">
        <v>27</v>
      </c>
      <c r="D60" s="12">
        <v>556</v>
      </c>
      <c r="E60" s="3">
        <v>144</v>
      </c>
      <c r="F60" s="3">
        <f t="shared" si="0"/>
        <v>412</v>
      </c>
      <c r="G60" s="50">
        <f t="shared" si="1"/>
        <v>0.74100719424460426</v>
      </c>
    </row>
    <row r="61" spans="1:7" ht="15" customHeight="1" x14ac:dyDescent="0.2">
      <c r="B61" s="25"/>
      <c r="C61" s="2">
        <v>32</v>
      </c>
      <c r="D61" s="12">
        <v>480</v>
      </c>
      <c r="E61" s="3">
        <v>96</v>
      </c>
      <c r="F61" s="3">
        <f t="shared" si="0"/>
        <v>384</v>
      </c>
      <c r="G61" s="50">
        <f t="shared" si="1"/>
        <v>0.8</v>
      </c>
    </row>
    <row r="62" spans="1:7" ht="15" customHeight="1" x14ac:dyDescent="0.2">
      <c r="B62" s="26"/>
      <c r="C62" s="2">
        <v>37</v>
      </c>
      <c r="D62" s="12">
        <v>404</v>
      </c>
      <c r="E62" s="3">
        <v>20</v>
      </c>
      <c r="F62" s="3">
        <f t="shared" si="0"/>
        <v>384</v>
      </c>
      <c r="G62" s="50">
        <f t="shared" si="1"/>
        <v>0.95049504950495045</v>
      </c>
    </row>
    <row r="63" spans="1:7" ht="15" customHeight="1" x14ac:dyDescent="0.2">
      <c r="B63" s="27" t="s">
        <v>31</v>
      </c>
      <c r="C63" s="58">
        <v>22</v>
      </c>
      <c r="D63" s="38">
        <v>724</v>
      </c>
      <c r="E63" s="60">
        <v>20</v>
      </c>
      <c r="F63" s="60">
        <f t="shared" si="0"/>
        <v>704</v>
      </c>
      <c r="G63" s="62">
        <f t="shared" si="1"/>
        <v>0.97237569060773477</v>
      </c>
    </row>
    <row r="64" spans="1:7" ht="15" customHeight="1" x14ac:dyDescent="0.2">
      <c r="B64" s="18"/>
      <c r="C64" s="2">
        <v>27</v>
      </c>
      <c r="D64" s="12">
        <v>704</v>
      </c>
      <c r="E64" s="3">
        <v>0</v>
      </c>
      <c r="F64" s="3">
        <f t="shared" si="0"/>
        <v>704</v>
      </c>
      <c r="G64" s="50">
        <f t="shared" si="1"/>
        <v>1</v>
      </c>
    </row>
    <row r="65" spans="1:7" ht="15" customHeight="1" x14ac:dyDescent="0.2">
      <c r="B65" s="18"/>
      <c r="C65" s="2">
        <v>32</v>
      </c>
      <c r="D65" s="12">
        <v>704</v>
      </c>
      <c r="E65" s="3">
        <v>0</v>
      </c>
      <c r="F65" s="3">
        <f t="shared" si="0"/>
        <v>704</v>
      </c>
      <c r="G65" s="50">
        <f t="shared" si="1"/>
        <v>1</v>
      </c>
    </row>
    <row r="66" spans="1:7" ht="15" customHeight="1" x14ac:dyDescent="0.2">
      <c r="B66" s="23"/>
      <c r="C66" s="59">
        <v>37</v>
      </c>
      <c r="D66" s="37">
        <v>704</v>
      </c>
      <c r="E66" s="61">
        <v>0</v>
      </c>
      <c r="F66" s="61">
        <f t="shared" si="0"/>
        <v>704</v>
      </c>
      <c r="G66" s="63">
        <f t="shared" si="1"/>
        <v>1</v>
      </c>
    </row>
    <row r="67" spans="1:7" ht="15" customHeight="1" x14ac:dyDescent="0.2">
      <c r="B67" s="21" t="s">
        <v>32</v>
      </c>
      <c r="C67" s="58">
        <v>22</v>
      </c>
      <c r="D67" s="12">
        <v>721</v>
      </c>
      <c r="E67" s="3">
        <v>17</v>
      </c>
      <c r="F67" s="3">
        <f t="shared" si="0"/>
        <v>704</v>
      </c>
      <c r="G67" s="50">
        <f t="shared" si="1"/>
        <v>0.97642163661581138</v>
      </c>
    </row>
    <row r="68" spans="1:7" ht="15" customHeight="1" x14ac:dyDescent="0.2">
      <c r="B68" s="22"/>
      <c r="C68" s="2">
        <v>27</v>
      </c>
      <c r="D68" s="12">
        <v>717</v>
      </c>
      <c r="E68" s="3">
        <v>13</v>
      </c>
      <c r="F68" s="3">
        <f t="shared" ref="F68:F114" si="2">D68-E68</f>
        <v>704</v>
      </c>
      <c r="G68" s="50">
        <f t="shared" ref="G68:G114" si="3">IF(F68=0,0,F68/D68)</f>
        <v>0.98186889818688983</v>
      </c>
    </row>
    <row r="69" spans="1:7" ht="15" customHeight="1" x14ac:dyDescent="0.2">
      <c r="B69" s="22"/>
      <c r="C69" s="2">
        <v>32</v>
      </c>
      <c r="D69" s="12">
        <v>704</v>
      </c>
      <c r="E69" s="3">
        <v>0</v>
      </c>
      <c r="F69" s="3">
        <f t="shared" si="2"/>
        <v>704</v>
      </c>
      <c r="G69" s="50">
        <f t="shared" si="3"/>
        <v>1</v>
      </c>
    </row>
    <row r="70" spans="1:7" ht="15" customHeight="1" x14ac:dyDescent="0.2">
      <c r="B70" s="23"/>
      <c r="C70" s="59">
        <v>37</v>
      </c>
      <c r="D70" s="12">
        <v>704</v>
      </c>
      <c r="E70" s="3">
        <v>0</v>
      </c>
      <c r="F70" s="3">
        <f t="shared" si="2"/>
        <v>704</v>
      </c>
      <c r="G70" s="50">
        <f t="shared" si="3"/>
        <v>1</v>
      </c>
    </row>
    <row r="71" spans="1:7" ht="15" customHeight="1" x14ac:dyDescent="0.2">
      <c r="B71" s="21" t="s">
        <v>49</v>
      </c>
      <c r="C71" s="2">
        <v>22</v>
      </c>
      <c r="D71" s="38">
        <v>704</v>
      </c>
      <c r="E71" s="60">
        <v>0</v>
      </c>
      <c r="F71" s="60">
        <f t="shared" si="2"/>
        <v>704</v>
      </c>
      <c r="G71" s="62">
        <f t="shared" si="3"/>
        <v>1</v>
      </c>
    </row>
    <row r="72" spans="1:7" ht="15" customHeight="1" x14ac:dyDescent="0.2">
      <c r="B72" s="22"/>
      <c r="C72" s="2">
        <v>27</v>
      </c>
      <c r="D72" s="12">
        <v>704</v>
      </c>
      <c r="E72" s="3">
        <v>0</v>
      </c>
      <c r="F72" s="3">
        <f t="shared" si="2"/>
        <v>704</v>
      </c>
      <c r="G72" s="50">
        <f t="shared" si="3"/>
        <v>1</v>
      </c>
    </row>
    <row r="73" spans="1:7" ht="15" customHeight="1" x14ac:dyDescent="0.2">
      <c r="B73" s="22"/>
      <c r="C73" s="2">
        <v>32</v>
      </c>
      <c r="D73" s="12">
        <v>704</v>
      </c>
      <c r="E73" s="3">
        <v>0</v>
      </c>
      <c r="F73" s="3">
        <f t="shared" si="2"/>
        <v>704</v>
      </c>
      <c r="G73" s="50">
        <f t="shared" si="3"/>
        <v>1</v>
      </c>
    </row>
    <row r="74" spans="1:7" ht="15" customHeight="1" thickBot="1" x14ac:dyDescent="0.25">
      <c r="B74" s="41"/>
      <c r="C74" s="5">
        <v>37</v>
      </c>
      <c r="D74" s="13">
        <v>704</v>
      </c>
      <c r="E74" s="6">
        <v>0</v>
      </c>
      <c r="F74" s="6">
        <f t="shared" si="2"/>
        <v>704</v>
      </c>
      <c r="G74" s="52">
        <f t="shared" si="3"/>
        <v>1</v>
      </c>
    </row>
    <row r="75" spans="1:7" ht="15" customHeight="1" x14ac:dyDescent="0.25">
      <c r="A75" s="31" t="s">
        <v>10</v>
      </c>
      <c r="B75" s="42" t="s">
        <v>33</v>
      </c>
      <c r="C75" s="9">
        <v>22</v>
      </c>
      <c r="D75" s="11">
        <v>714</v>
      </c>
      <c r="E75" s="15">
        <v>10</v>
      </c>
      <c r="F75" s="15">
        <f t="shared" si="2"/>
        <v>704</v>
      </c>
      <c r="G75" s="49">
        <f t="shared" si="3"/>
        <v>0.98599439775910369</v>
      </c>
    </row>
    <row r="76" spans="1:7" ht="15" customHeight="1" x14ac:dyDescent="0.2">
      <c r="B76" s="22"/>
      <c r="C76" s="2">
        <v>27</v>
      </c>
      <c r="D76" s="12">
        <v>684</v>
      </c>
      <c r="E76" s="3">
        <v>5</v>
      </c>
      <c r="F76" s="3">
        <f t="shared" si="2"/>
        <v>679</v>
      </c>
      <c r="G76" s="50">
        <f t="shared" si="3"/>
        <v>0.99269005847953218</v>
      </c>
    </row>
    <row r="77" spans="1:7" ht="15" customHeight="1" x14ac:dyDescent="0.2">
      <c r="B77" s="22"/>
      <c r="C77" s="2">
        <v>32</v>
      </c>
      <c r="D77" s="12">
        <v>651</v>
      </c>
      <c r="E77" s="3">
        <v>0</v>
      </c>
      <c r="F77" s="3">
        <f t="shared" si="2"/>
        <v>651</v>
      </c>
      <c r="G77" s="50">
        <f t="shared" si="3"/>
        <v>1</v>
      </c>
    </row>
    <row r="78" spans="1:7" ht="15" customHeight="1" x14ac:dyDescent="0.2">
      <c r="B78" s="23"/>
      <c r="C78" s="2">
        <v>37</v>
      </c>
      <c r="D78" s="12">
        <v>400</v>
      </c>
      <c r="E78" s="3">
        <v>0</v>
      </c>
      <c r="F78" s="3">
        <f t="shared" si="2"/>
        <v>400</v>
      </c>
      <c r="G78" s="50">
        <f t="shared" si="3"/>
        <v>1</v>
      </c>
    </row>
    <row r="79" spans="1:7" ht="15" customHeight="1" x14ac:dyDescent="0.2">
      <c r="B79" s="21" t="s">
        <v>34</v>
      </c>
      <c r="C79" s="58">
        <v>22</v>
      </c>
      <c r="D79" s="38">
        <v>704</v>
      </c>
      <c r="E79" s="60">
        <v>0</v>
      </c>
      <c r="F79" s="60">
        <f t="shared" si="2"/>
        <v>704</v>
      </c>
      <c r="G79" s="62">
        <f t="shared" si="3"/>
        <v>1</v>
      </c>
    </row>
    <row r="80" spans="1:7" ht="15" customHeight="1" x14ac:dyDescent="0.2">
      <c r="B80" s="22"/>
      <c r="C80" s="2">
        <v>27</v>
      </c>
      <c r="D80" s="12">
        <v>704</v>
      </c>
      <c r="E80" s="3">
        <v>0</v>
      </c>
      <c r="F80" s="3">
        <f t="shared" si="2"/>
        <v>704</v>
      </c>
      <c r="G80" s="50">
        <f t="shared" si="3"/>
        <v>1</v>
      </c>
    </row>
    <row r="81" spans="1:7" ht="15" customHeight="1" x14ac:dyDescent="0.2">
      <c r="B81" s="22"/>
      <c r="C81" s="2">
        <v>32</v>
      </c>
      <c r="D81" s="12">
        <v>704</v>
      </c>
      <c r="E81" s="3">
        <v>0</v>
      </c>
      <c r="F81" s="3">
        <f t="shared" si="2"/>
        <v>704</v>
      </c>
      <c r="G81" s="50">
        <f t="shared" si="3"/>
        <v>1</v>
      </c>
    </row>
    <row r="82" spans="1:7" ht="15" customHeight="1" x14ac:dyDescent="0.2">
      <c r="B82" s="28"/>
      <c r="C82" s="59">
        <v>37</v>
      </c>
      <c r="D82" s="37">
        <v>688</v>
      </c>
      <c r="E82" s="61">
        <v>0</v>
      </c>
      <c r="F82" s="61">
        <f t="shared" si="2"/>
        <v>688</v>
      </c>
      <c r="G82" s="63">
        <f t="shared" si="3"/>
        <v>1</v>
      </c>
    </row>
    <row r="83" spans="1:7" ht="15" customHeight="1" x14ac:dyDescent="0.2">
      <c r="B83" s="19" t="s">
        <v>35</v>
      </c>
      <c r="C83" s="2">
        <v>22</v>
      </c>
      <c r="D83" s="12">
        <v>1105</v>
      </c>
      <c r="E83" s="3">
        <v>392</v>
      </c>
      <c r="F83" s="3">
        <f t="shared" si="2"/>
        <v>713</v>
      </c>
      <c r="G83" s="50">
        <f t="shared" si="3"/>
        <v>0.64524886877828058</v>
      </c>
    </row>
    <row r="84" spans="1:7" ht="15" customHeight="1" x14ac:dyDescent="0.2">
      <c r="B84" s="18"/>
      <c r="C84" s="2">
        <v>27</v>
      </c>
      <c r="D84" s="12">
        <v>716</v>
      </c>
      <c r="E84" s="3">
        <v>12</v>
      </c>
      <c r="F84" s="3">
        <f t="shared" si="2"/>
        <v>704</v>
      </c>
      <c r="G84" s="50">
        <f t="shared" si="3"/>
        <v>0.98324022346368711</v>
      </c>
    </row>
    <row r="85" spans="1:7" ht="15" customHeight="1" x14ac:dyDescent="0.2">
      <c r="B85" s="18"/>
      <c r="C85" s="2">
        <v>32</v>
      </c>
      <c r="D85" s="12">
        <v>710</v>
      </c>
      <c r="E85" s="3">
        <v>6</v>
      </c>
      <c r="F85" s="3">
        <f t="shared" si="2"/>
        <v>704</v>
      </c>
      <c r="G85" s="50">
        <f t="shared" si="3"/>
        <v>0.9915492957746479</v>
      </c>
    </row>
    <row r="86" spans="1:7" ht="15" customHeight="1" x14ac:dyDescent="0.2">
      <c r="B86" s="18"/>
      <c r="C86" s="2">
        <v>37</v>
      </c>
      <c r="D86" s="12">
        <v>704</v>
      </c>
      <c r="E86" s="3">
        <v>0</v>
      </c>
      <c r="F86" s="3">
        <f t="shared" si="2"/>
        <v>704</v>
      </c>
      <c r="G86" s="50">
        <f t="shared" si="3"/>
        <v>1</v>
      </c>
    </row>
    <row r="87" spans="1:7" ht="15" customHeight="1" x14ac:dyDescent="0.2">
      <c r="B87" s="19" t="s">
        <v>36</v>
      </c>
      <c r="C87" s="58">
        <v>22</v>
      </c>
      <c r="D87" s="38">
        <v>3371</v>
      </c>
      <c r="E87" s="60">
        <v>1376</v>
      </c>
      <c r="F87" s="60">
        <f t="shared" si="2"/>
        <v>1995</v>
      </c>
      <c r="G87" s="62">
        <f t="shared" si="3"/>
        <v>0.59181251854049244</v>
      </c>
    </row>
    <row r="88" spans="1:7" ht="15" customHeight="1" x14ac:dyDescent="0.2">
      <c r="B88" s="18"/>
      <c r="C88" s="2">
        <v>27</v>
      </c>
      <c r="D88" s="12">
        <v>3278</v>
      </c>
      <c r="E88" s="3">
        <v>1266</v>
      </c>
      <c r="F88" s="3">
        <f t="shared" si="2"/>
        <v>2012</v>
      </c>
      <c r="G88" s="50">
        <f t="shared" si="3"/>
        <v>0.61378889566809025</v>
      </c>
    </row>
    <row r="89" spans="1:7" ht="15" customHeight="1" x14ac:dyDescent="0.2">
      <c r="B89" s="18"/>
      <c r="C89" s="2">
        <v>32</v>
      </c>
      <c r="D89" s="12">
        <v>3091</v>
      </c>
      <c r="E89" s="3">
        <v>1061</v>
      </c>
      <c r="F89" s="3">
        <f t="shared" si="2"/>
        <v>2030</v>
      </c>
      <c r="G89" s="50">
        <f t="shared" si="3"/>
        <v>0.65674538984147524</v>
      </c>
    </row>
    <row r="90" spans="1:7" ht="15" customHeight="1" thickBot="1" x14ac:dyDescent="0.25">
      <c r="B90" s="24"/>
      <c r="C90" s="5">
        <v>37</v>
      </c>
      <c r="D90" s="13">
        <v>2791</v>
      </c>
      <c r="E90" s="6">
        <v>760</v>
      </c>
      <c r="F90" s="6">
        <f t="shared" si="2"/>
        <v>2031</v>
      </c>
      <c r="G90" s="52">
        <f t="shared" si="3"/>
        <v>0.72769616624865641</v>
      </c>
    </row>
    <row r="91" spans="1:7" ht="15" customHeight="1" x14ac:dyDescent="0.25">
      <c r="A91" s="31" t="s">
        <v>11</v>
      </c>
      <c r="B91" s="16" t="s">
        <v>26</v>
      </c>
      <c r="C91" s="9">
        <v>22</v>
      </c>
      <c r="D91" s="11">
        <v>384</v>
      </c>
      <c r="E91" s="15">
        <v>0</v>
      </c>
      <c r="F91" s="15">
        <f t="shared" si="2"/>
        <v>384</v>
      </c>
      <c r="G91" s="49">
        <f t="shared" si="3"/>
        <v>1</v>
      </c>
    </row>
    <row r="92" spans="1:7" ht="15" customHeight="1" x14ac:dyDescent="0.2">
      <c r="B92" s="18"/>
      <c r="C92" s="2">
        <v>27</v>
      </c>
      <c r="D92" s="12">
        <v>384</v>
      </c>
      <c r="E92" s="3">
        <v>0</v>
      </c>
      <c r="F92" s="3">
        <f t="shared" si="2"/>
        <v>384</v>
      </c>
      <c r="G92" s="50">
        <f t="shared" si="3"/>
        <v>1</v>
      </c>
    </row>
    <row r="93" spans="1:7" ht="15" customHeight="1" x14ac:dyDescent="0.2">
      <c r="B93" s="18"/>
      <c r="C93" s="2">
        <v>32</v>
      </c>
      <c r="D93" s="12">
        <v>384</v>
      </c>
      <c r="E93" s="3">
        <v>0</v>
      </c>
      <c r="F93" s="3">
        <f t="shared" si="2"/>
        <v>384</v>
      </c>
      <c r="G93" s="50">
        <f t="shared" si="3"/>
        <v>1</v>
      </c>
    </row>
    <row r="94" spans="1:7" ht="15" customHeight="1" x14ac:dyDescent="0.2">
      <c r="B94" s="18"/>
      <c r="C94" s="59">
        <v>37</v>
      </c>
      <c r="D94" s="12">
        <v>384</v>
      </c>
      <c r="E94" s="3">
        <v>0</v>
      </c>
      <c r="F94" s="3">
        <f t="shared" si="2"/>
        <v>384</v>
      </c>
      <c r="G94" s="50">
        <f t="shared" si="3"/>
        <v>1</v>
      </c>
    </row>
    <row r="95" spans="1:7" ht="15" customHeight="1" x14ac:dyDescent="0.2">
      <c r="B95" s="19" t="s">
        <v>27</v>
      </c>
      <c r="C95" s="2">
        <v>22</v>
      </c>
      <c r="D95" s="38">
        <v>384</v>
      </c>
      <c r="E95" s="60">
        <v>0</v>
      </c>
      <c r="F95" s="60">
        <f t="shared" si="2"/>
        <v>384</v>
      </c>
      <c r="G95" s="62">
        <f t="shared" si="3"/>
        <v>1</v>
      </c>
    </row>
    <row r="96" spans="1:7" ht="15" customHeight="1" x14ac:dyDescent="0.2">
      <c r="B96" s="18"/>
      <c r="C96" s="2">
        <v>27</v>
      </c>
      <c r="D96" s="12">
        <v>384</v>
      </c>
      <c r="E96" s="3">
        <v>0</v>
      </c>
      <c r="F96" s="3">
        <f t="shared" si="2"/>
        <v>384</v>
      </c>
      <c r="G96" s="50">
        <f t="shared" si="3"/>
        <v>1</v>
      </c>
    </row>
    <row r="97" spans="1:7" ht="15" customHeight="1" x14ac:dyDescent="0.2">
      <c r="B97" s="18"/>
      <c r="C97" s="2">
        <v>32</v>
      </c>
      <c r="D97" s="12">
        <v>384</v>
      </c>
      <c r="E97" s="3">
        <v>0</v>
      </c>
      <c r="F97" s="3">
        <f t="shared" si="2"/>
        <v>384</v>
      </c>
      <c r="G97" s="50">
        <f t="shared" si="3"/>
        <v>1</v>
      </c>
    </row>
    <row r="98" spans="1:7" ht="15" customHeight="1" thickBot="1" x14ac:dyDescent="0.25">
      <c r="B98" s="24"/>
      <c r="C98" s="5">
        <v>37</v>
      </c>
      <c r="D98" s="13">
        <v>384</v>
      </c>
      <c r="E98" s="6">
        <v>0</v>
      </c>
      <c r="F98" s="6">
        <f t="shared" si="2"/>
        <v>384</v>
      </c>
      <c r="G98" s="52">
        <f t="shared" si="3"/>
        <v>1</v>
      </c>
    </row>
    <row r="99" spans="1:7" ht="15" customHeight="1" x14ac:dyDescent="0.25">
      <c r="A99" s="31" t="s">
        <v>12</v>
      </c>
      <c r="B99" s="16" t="s">
        <v>28</v>
      </c>
      <c r="C99" s="9">
        <v>22</v>
      </c>
      <c r="D99" s="11">
        <v>735</v>
      </c>
      <c r="E99" s="15">
        <v>31</v>
      </c>
      <c r="F99" s="15">
        <f t="shared" si="2"/>
        <v>704</v>
      </c>
      <c r="G99" s="49">
        <f t="shared" si="3"/>
        <v>0.95782312925170066</v>
      </c>
    </row>
    <row r="100" spans="1:7" ht="15" customHeight="1" x14ac:dyDescent="0.2">
      <c r="B100" s="18"/>
      <c r="C100" s="2">
        <v>27</v>
      </c>
      <c r="D100" s="12">
        <v>713</v>
      </c>
      <c r="E100" s="3">
        <v>9</v>
      </c>
      <c r="F100" s="3">
        <f t="shared" si="2"/>
        <v>704</v>
      </c>
      <c r="G100" s="50">
        <f t="shared" si="3"/>
        <v>0.98737727910238426</v>
      </c>
    </row>
    <row r="101" spans="1:7" ht="15" customHeight="1" x14ac:dyDescent="0.2">
      <c r="B101" s="18"/>
      <c r="C101" s="2">
        <v>32</v>
      </c>
      <c r="D101" s="12">
        <v>704</v>
      </c>
      <c r="E101" s="3">
        <v>0</v>
      </c>
      <c r="F101" s="3">
        <f t="shared" si="2"/>
        <v>704</v>
      </c>
      <c r="G101" s="50">
        <f t="shared" si="3"/>
        <v>1</v>
      </c>
    </row>
    <row r="102" spans="1:7" ht="15" customHeight="1" thickBot="1" x14ac:dyDescent="0.25">
      <c r="B102" s="18"/>
      <c r="C102" s="2">
        <v>37</v>
      </c>
      <c r="D102" s="13">
        <v>704</v>
      </c>
      <c r="E102" s="6">
        <v>0</v>
      </c>
      <c r="F102" s="6">
        <f t="shared" si="2"/>
        <v>704</v>
      </c>
      <c r="G102" s="52">
        <f t="shared" si="3"/>
        <v>1</v>
      </c>
    </row>
    <row r="103" spans="1:7" ht="15" customHeight="1" x14ac:dyDescent="0.25">
      <c r="A103" s="31" t="s">
        <v>13</v>
      </c>
      <c r="B103" s="16" t="s">
        <v>37</v>
      </c>
      <c r="C103" s="9">
        <v>22</v>
      </c>
      <c r="D103" s="11">
        <v>704</v>
      </c>
      <c r="E103" s="15">
        <v>0</v>
      </c>
      <c r="F103" s="15">
        <f t="shared" si="2"/>
        <v>704</v>
      </c>
      <c r="G103" s="49">
        <f t="shared" si="3"/>
        <v>1</v>
      </c>
    </row>
    <row r="104" spans="1:7" ht="15" customHeight="1" x14ac:dyDescent="0.2">
      <c r="A104" s="29"/>
      <c r="B104" s="18"/>
      <c r="C104" s="2">
        <v>27</v>
      </c>
      <c r="D104" s="12">
        <v>704</v>
      </c>
      <c r="E104" s="3">
        <v>0</v>
      </c>
      <c r="F104" s="3">
        <f t="shared" si="2"/>
        <v>704</v>
      </c>
      <c r="G104" s="50">
        <f t="shared" si="3"/>
        <v>1</v>
      </c>
    </row>
    <row r="105" spans="1:7" ht="15" customHeight="1" x14ac:dyDescent="0.2">
      <c r="A105" s="29"/>
      <c r="B105" s="18"/>
      <c r="C105" s="2">
        <v>32</v>
      </c>
      <c r="D105" s="12">
        <v>701</v>
      </c>
      <c r="E105" s="3">
        <v>0</v>
      </c>
      <c r="F105" s="3">
        <f t="shared" si="2"/>
        <v>701</v>
      </c>
      <c r="G105" s="50">
        <f t="shared" si="3"/>
        <v>1</v>
      </c>
    </row>
    <row r="106" spans="1:7" ht="15" customHeight="1" thickBot="1" x14ac:dyDescent="0.25">
      <c r="A106" s="33"/>
      <c r="B106" s="24"/>
      <c r="C106" s="5">
        <v>37</v>
      </c>
      <c r="D106" s="13">
        <v>570</v>
      </c>
      <c r="E106" s="6">
        <v>0</v>
      </c>
      <c r="F106" s="6">
        <f t="shared" si="2"/>
        <v>570</v>
      </c>
      <c r="G106" s="52">
        <f t="shared" si="3"/>
        <v>1</v>
      </c>
    </row>
    <row r="107" spans="1:7" ht="15" customHeight="1" x14ac:dyDescent="0.25">
      <c r="A107" s="31" t="s">
        <v>17</v>
      </c>
      <c r="B107" s="16" t="s">
        <v>15</v>
      </c>
      <c r="C107" s="9">
        <v>22</v>
      </c>
      <c r="D107" s="11">
        <v>419</v>
      </c>
      <c r="E107" s="15">
        <v>0</v>
      </c>
      <c r="F107" s="15">
        <f t="shared" si="2"/>
        <v>419</v>
      </c>
      <c r="G107" s="49">
        <f t="shared" si="3"/>
        <v>1</v>
      </c>
    </row>
    <row r="108" spans="1:7" ht="15" customHeight="1" x14ac:dyDescent="0.2">
      <c r="B108" s="18"/>
      <c r="C108" s="2">
        <v>27</v>
      </c>
      <c r="D108" s="12">
        <v>336</v>
      </c>
      <c r="E108" s="3">
        <v>0</v>
      </c>
      <c r="F108" s="3">
        <f t="shared" si="2"/>
        <v>336</v>
      </c>
      <c r="G108" s="50">
        <f t="shared" si="3"/>
        <v>1</v>
      </c>
    </row>
    <row r="109" spans="1:7" ht="15" customHeight="1" x14ac:dyDescent="0.2">
      <c r="B109" s="18"/>
      <c r="C109" s="2">
        <v>32</v>
      </c>
      <c r="D109" s="12">
        <v>180</v>
      </c>
      <c r="E109" s="3">
        <v>0</v>
      </c>
      <c r="F109" s="3">
        <f t="shared" si="2"/>
        <v>180</v>
      </c>
      <c r="G109" s="50">
        <f t="shared" si="3"/>
        <v>1</v>
      </c>
    </row>
    <row r="110" spans="1:7" ht="15" customHeight="1" x14ac:dyDescent="0.2">
      <c r="B110" s="18"/>
      <c r="C110" s="59">
        <v>37</v>
      </c>
      <c r="D110" s="12">
        <v>0</v>
      </c>
      <c r="E110" s="3">
        <v>0</v>
      </c>
      <c r="F110" s="3">
        <f t="shared" si="2"/>
        <v>0</v>
      </c>
      <c r="G110" s="50">
        <f t="shared" si="3"/>
        <v>0</v>
      </c>
    </row>
    <row r="111" spans="1:7" ht="15" customHeight="1" x14ac:dyDescent="0.2">
      <c r="B111" s="19" t="s">
        <v>16</v>
      </c>
      <c r="C111" s="2">
        <v>22</v>
      </c>
      <c r="D111" s="38">
        <v>215</v>
      </c>
      <c r="E111" s="60">
        <v>0</v>
      </c>
      <c r="F111" s="60">
        <f t="shared" si="2"/>
        <v>215</v>
      </c>
      <c r="G111" s="62">
        <f t="shared" si="3"/>
        <v>1</v>
      </c>
    </row>
    <row r="112" spans="1:7" ht="15" customHeight="1" x14ac:dyDescent="0.2">
      <c r="B112" s="18"/>
      <c r="C112" s="2">
        <v>27</v>
      </c>
      <c r="D112" s="12">
        <v>24</v>
      </c>
      <c r="E112" s="3">
        <v>0</v>
      </c>
      <c r="F112" s="3">
        <f t="shared" si="2"/>
        <v>24</v>
      </c>
      <c r="G112" s="50">
        <f t="shared" si="3"/>
        <v>1</v>
      </c>
    </row>
    <row r="113" spans="1:14" ht="15" customHeight="1" x14ac:dyDescent="0.2">
      <c r="B113" s="18"/>
      <c r="C113" s="2">
        <v>32</v>
      </c>
      <c r="D113" s="12">
        <v>0</v>
      </c>
      <c r="E113" s="3">
        <v>0</v>
      </c>
      <c r="F113" s="3">
        <f t="shared" si="2"/>
        <v>0</v>
      </c>
      <c r="G113" s="50">
        <f t="shared" si="3"/>
        <v>0</v>
      </c>
      <c r="M113" s="14" t="s">
        <v>58</v>
      </c>
      <c r="N113" s="14" t="s">
        <v>58</v>
      </c>
    </row>
    <row r="114" spans="1:14" ht="15" customHeight="1" thickBot="1" x14ac:dyDescent="0.25">
      <c r="A114" s="44"/>
      <c r="B114" s="24"/>
      <c r="C114" s="5">
        <v>37</v>
      </c>
      <c r="D114" s="13">
        <v>0</v>
      </c>
      <c r="E114" s="6">
        <v>0</v>
      </c>
      <c r="F114" s="6">
        <f t="shared" si="2"/>
        <v>0</v>
      </c>
      <c r="G114" s="52">
        <f t="shared" si="3"/>
        <v>0</v>
      </c>
    </row>
    <row r="115" spans="1:14" ht="15" customHeight="1" x14ac:dyDescent="0.2">
      <c r="A115" s="34"/>
      <c r="B115" s="2" t="str">
        <f>Summary!B11</f>
        <v>RGB, text &amp; graphics with motion, 1080p &amp; 720p</v>
      </c>
      <c r="C115" s="2"/>
      <c r="D115" s="43">
        <f>AVERAGE(D3:D34)</f>
        <v>1037.5625</v>
      </c>
      <c r="E115" s="70">
        <f>AVERAGE(E3:E34)</f>
        <v>210.78125</v>
      </c>
      <c r="F115" s="36">
        <f>D115-E115</f>
        <v>826.78125</v>
      </c>
      <c r="G115" s="54">
        <f>IF(D115=0, 0, F115/D115)</f>
        <v>0.7968495873742546</v>
      </c>
    </row>
    <row r="116" spans="1:14" ht="15" customHeight="1" x14ac:dyDescent="0.2">
      <c r="A116" s="34"/>
      <c r="B116" s="2" t="str">
        <f>Summary!B12</f>
        <v>RGB, mixed content, 1440p &amp; 1080p</v>
      </c>
      <c r="C116" s="2"/>
      <c r="D116" s="43">
        <f>AVERAGE(D35:D46)</f>
        <v>493.66666666666669</v>
      </c>
      <c r="E116" s="70">
        <f>AVERAGE(E35:E46)</f>
        <v>3</v>
      </c>
      <c r="F116" s="36">
        <f t="shared" ref="F116:F122" si="4">D116-E116</f>
        <v>490.66666666666669</v>
      </c>
      <c r="G116" s="54">
        <f t="shared" ref="G116:G122" si="5">IF(D116=0, 0, F116/D116)</f>
        <v>0.99392302498311946</v>
      </c>
    </row>
    <row r="117" spans="1:14" ht="15" customHeight="1" x14ac:dyDescent="0.2">
      <c r="A117" s="35"/>
      <c r="B117" s="2" t="str">
        <f>Summary!B13</f>
        <v>RGB, Animation, 720p</v>
      </c>
      <c r="C117" s="2"/>
      <c r="D117" s="43">
        <f>AVERAGE(D47:D50)</f>
        <v>665.5</v>
      </c>
      <c r="E117" s="70">
        <f>AVERAGE(E47:E50)</f>
        <v>0</v>
      </c>
      <c r="F117" s="36">
        <f t="shared" si="4"/>
        <v>665.5</v>
      </c>
      <c r="G117" s="54">
        <f t="shared" si="5"/>
        <v>1</v>
      </c>
    </row>
    <row r="118" spans="1:14" ht="15" customHeight="1" x14ac:dyDescent="0.2">
      <c r="A118" s="35"/>
      <c r="B118" s="2" t="str">
        <f>Summary!B14</f>
        <v>RGB, camera captured, 1080p</v>
      </c>
      <c r="C118" s="2"/>
      <c r="D118" s="43">
        <f>AVERAGE(D51:D58)</f>
        <v>22.875</v>
      </c>
      <c r="E118" s="70">
        <f>AVERAGE(E51:E58)</f>
        <v>0</v>
      </c>
      <c r="F118" s="36">
        <f t="shared" si="4"/>
        <v>22.875</v>
      </c>
      <c r="G118" s="54">
        <f t="shared" si="5"/>
        <v>1</v>
      </c>
    </row>
    <row r="119" spans="1:14" ht="15" customHeight="1" x14ac:dyDescent="0.2">
      <c r="A119" s="35"/>
      <c r="B119" s="2" t="str">
        <f>Summary!B15</f>
        <v>YUV, text &amp; graphics with motion, 1080p &amp; 720p</v>
      </c>
      <c r="C119" s="2"/>
      <c r="D119" s="43">
        <f>AVERAGE(D59:D90)</f>
        <v>987.28125</v>
      </c>
      <c r="E119" s="70">
        <f>AVERAGE(E59:E90)</f>
        <v>168.625</v>
      </c>
      <c r="F119" s="36">
        <f t="shared" si="4"/>
        <v>818.65625</v>
      </c>
      <c r="G119" s="54">
        <f t="shared" si="5"/>
        <v>0.82920267147785898</v>
      </c>
    </row>
    <row r="120" spans="1:14" ht="15" customHeight="1" x14ac:dyDescent="0.2">
      <c r="A120" s="35"/>
      <c r="B120" s="2" t="str">
        <f>Summary!B16</f>
        <v>YUV, mixed content, 1440p &amp; 1080p</v>
      </c>
      <c r="C120" s="2"/>
      <c r="D120" s="43">
        <f>AVERAGE(D91:D102)</f>
        <v>494</v>
      </c>
      <c r="E120" s="70">
        <f>AVERAGE(E91:E102)</f>
        <v>3.3333333333333335</v>
      </c>
      <c r="F120" s="36">
        <f t="shared" si="4"/>
        <v>490.66666666666669</v>
      </c>
      <c r="G120" s="54">
        <f t="shared" si="5"/>
        <v>0.99325236167341435</v>
      </c>
    </row>
    <row r="121" spans="1:14" s="3" customFormat="1" ht="15" customHeight="1" x14ac:dyDescent="0.2">
      <c r="A121" s="35"/>
      <c r="B121" s="2" t="str">
        <f>Summary!B17</f>
        <v>YUV, Animation, 720p</v>
      </c>
      <c r="C121" s="2"/>
      <c r="D121" s="43">
        <f>AVERAGE(D103:D106)</f>
        <v>669.75</v>
      </c>
      <c r="E121" s="70">
        <f>AVERAGE(E103:E106)</f>
        <v>0</v>
      </c>
      <c r="F121" s="36">
        <f t="shared" si="4"/>
        <v>669.75</v>
      </c>
      <c r="G121" s="54">
        <f t="shared" si="5"/>
        <v>1</v>
      </c>
    </row>
    <row r="122" spans="1:14" ht="15" customHeight="1" thickBot="1" x14ac:dyDescent="0.25">
      <c r="A122" s="35"/>
      <c r="B122" s="2" t="str">
        <f>Summary!B18</f>
        <v>YUV, camera captured, 1080p</v>
      </c>
      <c r="C122" s="5"/>
      <c r="D122" s="53">
        <f>AVERAGE(D107:D114)</f>
        <v>146.75</v>
      </c>
      <c r="E122" s="71">
        <f>AVERAGE(E107:E114)</f>
        <v>0</v>
      </c>
      <c r="F122" s="51">
        <f t="shared" si="4"/>
        <v>146.75</v>
      </c>
      <c r="G122" s="55">
        <f t="shared" si="5"/>
        <v>1</v>
      </c>
    </row>
    <row r="123" spans="1:14" ht="15" customHeight="1" thickBot="1" x14ac:dyDescent="0.25">
      <c r="A123" s="34"/>
      <c r="B123" s="8" t="s">
        <v>1</v>
      </c>
      <c r="C123" s="64"/>
      <c r="D123" s="65">
        <f>AVERAGE(D3:D114)</f>
        <v>744.15178571428567</v>
      </c>
      <c r="E123" s="66">
        <f>AVERAGE(E3:E114)</f>
        <v>109.08035714285714</v>
      </c>
      <c r="F123" s="66">
        <f>D123-E123</f>
        <v>635.07142857142856</v>
      </c>
      <c r="G123" s="67">
        <f>IF(D123=0, 0, F123/D123)</f>
        <v>0.85341652168696391</v>
      </c>
      <c r="H123" s="68">
        <v>128</v>
      </c>
      <c r="I123" s="69">
        <f>H123*8*3</f>
        <v>3072</v>
      </c>
      <c r="J123" s="69">
        <f>I123*G123</f>
        <v>2621.695554622353</v>
      </c>
    </row>
    <row r="124" spans="1:14" ht="15" customHeight="1" x14ac:dyDescent="0.2">
      <c r="A124" s="29"/>
    </row>
    <row r="125" spans="1:14" x14ac:dyDescent="0.2">
      <c r="A125" s="29"/>
      <c r="B125" s="3"/>
    </row>
    <row r="126" spans="1:14" x14ac:dyDescent="0.2">
      <c r="A126" s="30"/>
      <c r="B126" s="3"/>
    </row>
    <row r="127" spans="1:14" ht="12" x14ac:dyDescent="0.2">
      <c r="A127" s="14"/>
    </row>
    <row r="132" spans="1:1" ht="12" x14ac:dyDescent="0.2">
      <c r="A132" s="14"/>
    </row>
    <row r="133" spans="1:1" ht="12" x14ac:dyDescent="0.2">
      <c r="A133" s="14"/>
    </row>
    <row r="134" spans="1:1" ht="12" x14ac:dyDescent="0.2">
      <c r="A134" s="14"/>
    </row>
    <row r="135" spans="1:1" ht="12" x14ac:dyDescent="0.2">
      <c r="A135" s="14"/>
    </row>
    <row r="136" spans="1:1" ht="12" x14ac:dyDescent="0.2">
      <c r="A136" s="14"/>
    </row>
    <row r="137" spans="1:1" ht="12" x14ac:dyDescent="0.2">
      <c r="A137" s="14"/>
    </row>
    <row r="138" spans="1:1" ht="12" x14ac:dyDescent="0.2">
      <c r="A138" s="14"/>
    </row>
    <row r="139" spans="1:1" ht="12" x14ac:dyDescent="0.2">
      <c r="A139" s="14"/>
    </row>
    <row r="140" spans="1:1" ht="12" x14ac:dyDescent="0.2">
      <c r="A140" s="14"/>
    </row>
    <row r="141" spans="1:1" ht="12" x14ac:dyDescent="0.2">
      <c r="A141" s="14"/>
    </row>
    <row r="142" spans="1:1" ht="12" x14ac:dyDescent="0.2">
      <c r="A142" s="14"/>
    </row>
    <row r="143" spans="1:1" ht="12" x14ac:dyDescent="0.2">
      <c r="A143" s="14"/>
    </row>
    <row r="144" spans="1:1" ht="12" x14ac:dyDescent="0.2">
      <c r="A144" s="14"/>
    </row>
    <row r="145" spans="1:1" ht="12" x14ac:dyDescent="0.2">
      <c r="A145" s="14"/>
    </row>
  </sheetData>
  <mergeCells count="2">
    <mergeCell ref="E1:G1"/>
    <mergeCell ref="D2:E2"/>
  </mergeCells>
  <conditionalFormatting sqref="AA3:AC114">
    <cfRule type="expression" dxfId="7" priority="1" stopIfTrue="1">
      <formula>E3&lt;AA3</formula>
    </cfRule>
    <cfRule type="expression" dxfId="6" priority="2">
      <formula>E3-AA3&gt;0.5</formula>
    </cfRule>
  </conditionalFormatting>
  <conditionalFormatting sqref="AE3:AG114">
    <cfRule type="expression" dxfId="5" priority="3" stopIfTrue="1">
      <formula>M3&lt;AE3</formula>
    </cfRule>
    <cfRule type="expression" dxfId="4" priority="4">
      <formula>M3-AE3&gt;0.5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145"/>
  <sheetViews>
    <sheetView workbookViewId="0">
      <selection activeCell="D3" sqref="D3:E114"/>
    </sheetView>
  </sheetViews>
  <sheetFormatPr defaultColWidth="10.875" defaultRowHeight="14.25" x14ac:dyDescent="0.2"/>
  <cols>
    <col min="1" max="1" width="37" style="32" bestFit="1" customWidth="1"/>
    <col min="2" max="2" width="36.625" style="14" customWidth="1"/>
    <col min="3" max="3" width="7.875" style="14" customWidth="1"/>
    <col min="4" max="16384" width="10.875" style="14"/>
  </cols>
  <sheetData>
    <row r="1" spans="1:10" s="3" customFormat="1" ht="15" customHeight="1" thickBot="1" x14ac:dyDescent="0.3">
      <c r="A1" s="29"/>
      <c r="D1" s="57" t="s">
        <v>50</v>
      </c>
      <c r="E1" s="83" t="s">
        <v>51</v>
      </c>
      <c r="F1" s="84"/>
      <c r="G1" s="85"/>
      <c r="H1" s="3" t="s">
        <v>56</v>
      </c>
      <c r="I1" s="3" t="s">
        <v>57</v>
      </c>
      <c r="J1" s="3" t="s">
        <v>55</v>
      </c>
    </row>
    <row r="2" spans="1:10" ht="15" customHeight="1" thickBot="1" x14ac:dyDescent="0.3">
      <c r="A2" s="30"/>
      <c r="B2" s="3"/>
      <c r="C2" s="9" t="s">
        <v>0</v>
      </c>
      <c r="D2" s="81" t="s">
        <v>52</v>
      </c>
      <c r="E2" s="82"/>
      <c r="F2" s="3" t="s">
        <v>53</v>
      </c>
      <c r="G2" s="56" t="s">
        <v>54</v>
      </c>
    </row>
    <row r="3" spans="1:10" ht="15" customHeight="1" x14ac:dyDescent="0.25">
      <c r="A3" s="31" t="s">
        <v>4</v>
      </c>
      <c r="B3" s="16" t="s">
        <v>19</v>
      </c>
      <c r="C3" s="9">
        <v>22</v>
      </c>
      <c r="D3" s="11">
        <v>128</v>
      </c>
      <c r="E3" s="15">
        <v>0</v>
      </c>
      <c r="F3" s="15">
        <f>D3-E3</f>
        <v>128</v>
      </c>
      <c r="G3" s="49">
        <f>IF(F3=0,0,F3/D3)</f>
        <v>1</v>
      </c>
    </row>
    <row r="4" spans="1:10" ht="15" customHeight="1" x14ac:dyDescent="0.2">
      <c r="B4" s="17"/>
      <c r="C4" s="2">
        <v>27</v>
      </c>
      <c r="D4" s="12">
        <v>128</v>
      </c>
      <c r="E4" s="3">
        <v>0</v>
      </c>
      <c r="F4" s="3">
        <f t="shared" ref="F4:F67" si="0">D4-E4</f>
        <v>128</v>
      </c>
      <c r="G4" s="50">
        <f t="shared" ref="G4:G67" si="1">IF(F4=0,0,F4/D4)</f>
        <v>1</v>
      </c>
    </row>
    <row r="5" spans="1:10" ht="15" customHeight="1" x14ac:dyDescent="0.2">
      <c r="B5" s="18"/>
      <c r="C5" s="2">
        <v>32</v>
      </c>
      <c r="D5" s="12">
        <v>128</v>
      </c>
      <c r="E5" s="3">
        <v>0</v>
      </c>
      <c r="F5" s="3">
        <f t="shared" si="0"/>
        <v>128</v>
      </c>
      <c r="G5" s="50">
        <f t="shared" si="1"/>
        <v>1</v>
      </c>
    </row>
    <row r="6" spans="1:10" ht="15" customHeight="1" x14ac:dyDescent="0.2">
      <c r="B6" s="18"/>
      <c r="C6" s="2">
        <v>37</v>
      </c>
      <c r="D6" s="12">
        <v>128</v>
      </c>
      <c r="E6" s="3">
        <v>0</v>
      </c>
      <c r="F6" s="3">
        <f t="shared" si="0"/>
        <v>128</v>
      </c>
      <c r="G6" s="50">
        <f t="shared" si="1"/>
        <v>1</v>
      </c>
    </row>
    <row r="7" spans="1:10" ht="15" customHeight="1" x14ac:dyDescent="0.2">
      <c r="B7" s="19" t="s">
        <v>20</v>
      </c>
      <c r="C7" s="58">
        <v>22</v>
      </c>
      <c r="D7" s="38">
        <v>240</v>
      </c>
      <c r="E7" s="60">
        <v>48</v>
      </c>
      <c r="F7" s="60">
        <f t="shared" si="0"/>
        <v>192</v>
      </c>
      <c r="G7" s="62">
        <f t="shared" si="1"/>
        <v>0.8</v>
      </c>
    </row>
    <row r="8" spans="1:10" ht="15" customHeight="1" x14ac:dyDescent="0.2">
      <c r="B8" s="18"/>
      <c r="C8" s="2">
        <v>27</v>
      </c>
      <c r="D8" s="12">
        <v>224</v>
      </c>
      <c r="E8" s="3">
        <v>32</v>
      </c>
      <c r="F8" s="3">
        <f t="shared" si="0"/>
        <v>192</v>
      </c>
      <c r="G8" s="50">
        <f t="shared" si="1"/>
        <v>0.8571428571428571</v>
      </c>
    </row>
    <row r="9" spans="1:10" ht="15" customHeight="1" x14ac:dyDescent="0.2">
      <c r="B9" s="18"/>
      <c r="C9" s="2">
        <v>32</v>
      </c>
      <c r="D9" s="12">
        <v>211</v>
      </c>
      <c r="E9" s="3">
        <v>19</v>
      </c>
      <c r="F9" s="3">
        <f t="shared" si="0"/>
        <v>192</v>
      </c>
      <c r="G9" s="50">
        <f t="shared" si="1"/>
        <v>0.90995260663507105</v>
      </c>
    </row>
    <row r="10" spans="1:10" ht="15" customHeight="1" x14ac:dyDescent="0.2">
      <c r="B10" s="20"/>
      <c r="C10" s="59">
        <v>37</v>
      </c>
      <c r="D10" s="37">
        <v>197</v>
      </c>
      <c r="E10" s="61">
        <v>5</v>
      </c>
      <c r="F10" s="61">
        <f t="shared" si="0"/>
        <v>192</v>
      </c>
      <c r="G10" s="63">
        <f t="shared" si="1"/>
        <v>0.97461928934010156</v>
      </c>
    </row>
    <row r="11" spans="1:10" ht="15" customHeight="1" x14ac:dyDescent="0.2">
      <c r="B11" s="19" t="s">
        <v>21</v>
      </c>
      <c r="C11" s="58">
        <v>22</v>
      </c>
      <c r="D11" s="12">
        <v>238</v>
      </c>
      <c r="E11" s="3">
        <v>38</v>
      </c>
      <c r="F11" s="3">
        <f t="shared" si="0"/>
        <v>200</v>
      </c>
      <c r="G11" s="50">
        <f t="shared" si="1"/>
        <v>0.84033613445378152</v>
      </c>
    </row>
    <row r="12" spans="1:10" ht="15" customHeight="1" x14ac:dyDescent="0.2">
      <c r="B12" s="18"/>
      <c r="C12" s="2">
        <v>27</v>
      </c>
      <c r="D12" s="12">
        <v>233</v>
      </c>
      <c r="E12" s="3">
        <v>38</v>
      </c>
      <c r="F12" s="3">
        <f t="shared" si="0"/>
        <v>195</v>
      </c>
      <c r="G12" s="50">
        <f t="shared" si="1"/>
        <v>0.83690987124463523</v>
      </c>
    </row>
    <row r="13" spans="1:10" ht="15" customHeight="1" x14ac:dyDescent="0.2">
      <c r="B13" s="18"/>
      <c r="C13" s="2">
        <v>32</v>
      </c>
      <c r="D13" s="12">
        <v>230</v>
      </c>
      <c r="E13" s="3">
        <v>27</v>
      </c>
      <c r="F13" s="3">
        <f t="shared" si="0"/>
        <v>203</v>
      </c>
      <c r="G13" s="50">
        <f t="shared" si="1"/>
        <v>0.88260869565217392</v>
      </c>
    </row>
    <row r="14" spans="1:10" ht="15" customHeight="1" x14ac:dyDescent="0.2">
      <c r="B14" s="46"/>
      <c r="C14" s="59">
        <v>37</v>
      </c>
      <c r="D14" s="12">
        <v>208</v>
      </c>
      <c r="E14" s="3">
        <v>16</v>
      </c>
      <c r="F14" s="3">
        <f t="shared" si="0"/>
        <v>192</v>
      </c>
      <c r="G14" s="50">
        <f t="shared" si="1"/>
        <v>0.92307692307692313</v>
      </c>
    </row>
    <row r="15" spans="1:10" ht="15" customHeight="1" x14ac:dyDescent="0.2">
      <c r="B15" s="19" t="s">
        <v>48</v>
      </c>
      <c r="C15" s="2">
        <v>22</v>
      </c>
      <c r="D15" s="38">
        <v>192</v>
      </c>
      <c r="E15" s="60">
        <v>0</v>
      </c>
      <c r="F15" s="60">
        <f t="shared" si="0"/>
        <v>192</v>
      </c>
      <c r="G15" s="62">
        <f t="shared" si="1"/>
        <v>1</v>
      </c>
    </row>
    <row r="16" spans="1:10" ht="15" customHeight="1" x14ac:dyDescent="0.2">
      <c r="B16" s="18"/>
      <c r="C16" s="2">
        <v>27</v>
      </c>
      <c r="D16" s="12">
        <v>192</v>
      </c>
      <c r="E16" s="3">
        <v>0</v>
      </c>
      <c r="F16" s="3">
        <f t="shared" si="0"/>
        <v>192</v>
      </c>
      <c r="G16" s="50">
        <f t="shared" si="1"/>
        <v>1</v>
      </c>
    </row>
    <row r="17" spans="1:7" ht="15" customHeight="1" x14ac:dyDescent="0.2">
      <c r="B17" s="18"/>
      <c r="C17" s="2">
        <v>32</v>
      </c>
      <c r="D17" s="12">
        <v>192</v>
      </c>
      <c r="E17" s="3">
        <v>0</v>
      </c>
      <c r="F17" s="3">
        <f t="shared" si="0"/>
        <v>192</v>
      </c>
      <c r="G17" s="50">
        <f t="shared" si="1"/>
        <v>1</v>
      </c>
    </row>
    <row r="18" spans="1:7" ht="15" customHeight="1" thickBot="1" x14ac:dyDescent="0.25">
      <c r="B18" s="39"/>
      <c r="C18" s="5">
        <v>37</v>
      </c>
      <c r="D18" s="13">
        <v>242</v>
      </c>
      <c r="E18" s="6">
        <v>49</v>
      </c>
      <c r="F18" s="6">
        <f t="shared" si="0"/>
        <v>193</v>
      </c>
      <c r="G18" s="52">
        <f t="shared" si="1"/>
        <v>0.7975206611570248</v>
      </c>
    </row>
    <row r="19" spans="1:7" ht="15" customHeight="1" x14ac:dyDescent="0.25">
      <c r="A19" s="31" t="s">
        <v>5</v>
      </c>
      <c r="B19" s="16" t="s">
        <v>22</v>
      </c>
      <c r="C19" s="9">
        <v>22</v>
      </c>
      <c r="D19" s="11">
        <v>192</v>
      </c>
      <c r="E19" s="15">
        <v>0</v>
      </c>
      <c r="F19" s="15">
        <f t="shared" si="0"/>
        <v>192</v>
      </c>
      <c r="G19" s="49">
        <f t="shared" si="1"/>
        <v>1</v>
      </c>
    </row>
    <row r="20" spans="1:7" ht="15" customHeight="1" x14ac:dyDescent="0.2">
      <c r="B20" s="18"/>
      <c r="C20" s="2">
        <v>27</v>
      </c>
      <c r="D20" s="12">
        <v>175</v>
      </c>
      <c r="E20" s="3">
        <v>0</v>
      </c>
      <c r="F20" s="3">
        <f t="shared" si="0"/>
        <v>175</v>
      </c>
      <c r="G20" s="50">
        <f t="shared" si="1"/>
        <v>1</v>
      </c>
    </row>
    <row r="21" spans="1:7" ht="15" customHeight="1" x14ac:dyDescent="0.2">
      <c r="B21" s="18"/>
      <c r="C21" s="2">
        <v>32</v>
      </c>
      <c r="D21" s="12">
        <v>157</v>
      </c>
      <c r="E21" s="3">
        <v>0</v>
      </c>
      <c r="F21" s="3">
        <f t="shared" si="0"/>
        <v>157</v>
      </c>
      <c r="G21" s="50">
        <f t="shared" si="1"/>
        <v>1</v>
      </c>
    </row>
    <row r="22" spans="1:7" ht="15" customHeight="1" x14ac:dyDescent="0.2">
      <c r="B22" s="20"/>
      <c r="C22" s="2">
        <v>37</v>
      </c>
      <c r="D22" s="12">
        <v>104</v>
      </c>
      <c r="E22" s="3">
        <v>0</v>
      </c>
      <c r="F22" s="3">
        <f t="shared" si="0"/>
        <v>104</v>
      </c>
      <c r="G22" s="50">
        <f t="shared" si="1"/>
        <v>1</v>
      </c>
    </row>
    <row r="23" spans="1:7" ht="15" customHeight="1" x14ac:dyDescent="0.2">
      <c r="B23" s="25" t="s">
        <v>23</v>
      </c>
      <c r="C23" s="58">
        <v>22</v>
      </c>
      <c r="D23" s="38">
        <v>196</v>
      </c>
      <c r="E23" s="60">
        <v>4</v>
      </c>
      <c r="F23" s="60">
        <f t="shared" si="0"/>
        <v>192</v>
      </c>
      <c r="G23" s="62">
        <f t="shared" si="1"/>
        <v>0.97959183673469385</v>
      </c>
    </row>
    <row r="24" spans="1:7" ht="15" customHeight="1" x14ac:dyDescent="0.2">
      <c r="B24" s="18"/>
      <c r="C24" s="2">
        <v>27</v>
      </c>
      <c r="D24" s="12">
        <v>194</v>
      </c>
      <c r="E24" s="3">
        <v>2</v>
      </c>
      <c r="F24" s="3">
        <f t="shared" si="0"/>
        <v>192</v>
      </c>
      <c r="G24" s="50">
        <f t="shared" si="1"/>
        <v>0.98969072164948457</v>
      </c>
    </row>
    <row r="25" spans="1:7" ht="15" customHeight="1" x14ac:dyDescent="0.2">
      <c r="B25" s="25"/>
      <c r="C25" s="2">
        <v>32</v>
      </c>
      <c r="D25" s="12">
        <v>193</v>
      </c>
      <c r="E25" s="3">
        <v>1</v>
      </c>
      <c r="F25" s="3">
        <f t="shared" si="0"/>
        <v>192</v>
      </c>
      <c r="G25" s="50">
        <f t="shared" si="1"/>
        <v>0.99481865284974091</v>
      </c>
    </row>
    <row r="26" spans="1:7" ht="15" customHeight="1" x14ac:dyDescent="0.2">
      <c r="B26" s="18"/>
      <c r="C26" s="59">
        <v>37</v>
      </c>
      <c r="D26" s="37">
        <v>192</v>
      </c>
      <c r="E26" s="61">
        <v>0</v>
      </c>
      <c r="F26" s="61">
        <f t="shared" si="0"/>
        <v>192</v>
      </c>
      <c r="G26" s="63">
        <f t="shared" si="1"/>
        <v>1</v>
      </c>
    </row>
    <row r="27" spans="1:7" ht="15" customHeight="1" x14ac:dyDescent="0.2">
      <c r="B27" s="19" t="s">
        <v>24</v>
      </c>
      <c r="C27" s="2">
        <v>22</v>
      </c>
      <c r="D27" s="12">
        <v>256</v>
      </c>
      <c r="E27" s="3">
        <v>64</v>
      </c>
      <c r="F27" s="3">
        <f t="shared" si="0"/>
        <v>192</v>
      </c>
      <c r="G27" s="50">
        <f t="shared" si="1"/>
        <v>0.75</v>
      </c>
    </row>
    <row r="28" spans="1:7" ht="15" customHeight="1" x14ac:dyDescent="0.2">
      <c r="B28" s="18"/>
      <c r="C28" s="2">
        <v>27</v>
      </c>
      <c r="D28" s="12">
        <v>256</v>
      </c>
      <c r="E28" s="3">
        <v>64</v>
      </c>
      <c r="F28" s="3">
        <f t="shared" si="0"/>
        <v>192</v>
      </c>
      <c r="G28" s="50">
        <f t="shared" si="1"/>
        <v>0.75</v>
      </c>
    </row>
    <row r="29" spans="1:7" ht="15" customHeight="1" x14ac:dyDescent="0.2">
      <c r="B29" s="18"/>
      <c r="C29" s="2">
        <v>32</v>
      </c>
      <c r="D29" s="12">
        <v>253</v>
      </c>
      <c r="E29" s="3">
        <v>51</v>
      </c>
      <c r="F29" s="3">
        <f t="shared" si="0"/>
        <v>202</v>
      </c>
      <c r="G29" s="50">
        <f t="shared" si="1"/>
        <v>0.79841897233201586</v>
      </c>
    </row>
    <row r="30" spans="1:7" ht="15" customHeight="1" x14ac:dyDescent="0.2">
      <c r="B30" s="25"/>
      <c r="C30" s="2">
        <v>37</v>
      </c>
      <c r="D30" s="12">
        <v>230</v>
      </c>
      <c r="E30" s="3">
        <v>38</v>
      </c>
      <c r="F30" s="3">
        <f t="shared" si="0"/>
        <v>192</v>
      </c>
      <c r="G30" s="50">
        <f t="shared" si="1"/>
        <v>0.83478260869565213</v>
      </c>
    </row>
    <row r="31" spans="1:7" ht="15" customHeight="1" x14ac:dyDescent="0.2">
      <c r="B31" s="19" t="s">
        <v>25</v>
      </c>
      <c r="C31" s="58">
        <v>22</v>
      </c>
      <c r="D31" s="38">
        <v>565</v>
      </c>
      <c r="E31" s="60">
        <v>168</v>
      </c>
      <c r="F31" s="60">
        <f t="shared" si="0"/>
        <v>397</v>
      </c>
      <c r="G31" s="62">
        <f t="shared" si="1"/>
        <v>0.70265486725663717</v>
      </c>
    </row>
    <row r="32" spans="1:7" ht="15" customHeight="1" x14ac:dyDescent="0.2">
      <c r="B32" s="25"/>
      <c r="C32" s="2">
        <v>27</v>
      </c>
      <c r="D32" s="12">
        <v>568</v>
      </c>
      <c r="E32" s="3">
        <v>171</v>
      </c>
      <c r="F32" s="3">
        <f t="shared" si="0"/>
        <v>397</v>
      </c>
      <c r="G32" s="50">
        <f t="shared" si="1"/>
        <v>0.698943661971831</v>
      </c>
    </row>
    <row r="33" spans="1:7" ht="15" customHeight="1" x14ac:dyDescent="0.2">
      <c r="B33" s="25"/>
      <c r="C33" s="2">
        <v>32</v>
      </c>
      <c r="D33" s="12">
        <v>564</v>
      </c>
      <c r="E33" s="3">
        <v>168</v>
      </c>
      <c r="F33" s="3">
        <f t="shared" si="0"/>
        <v>396</v>
      </c>
      <c r="G33" s="50">
        <f t="shared" si="1"/>
        <v>0.7021276595744681</v>
      </c>
    </row>
    <row r="34" spans="1:7" ht="15" customHeight="1" thickBot="1" x14ac:dyDescent="0.25">
      <c r="B34" s="40"/>
      <c r="C34" s="5">
        <v>37</v>
      </c>
      <c r="D34" s="13">
        <v>450</v>
      </c>
      <c r="E34" s="6">
        <v>66</v>
      </c>
      <c r="F34" s="6">
        <f t="shared" si="0"/>
        <v>384</v>
      </c>
      <c r="G34" s="52">
        <f t="shared" si="1"/>
        <v>0.85333333333333339</v>
      </c>
    </row>
    <row r="35" spans="1:7" ht="15" customHeight="1" x14ac:dyDescent="0.25">
      <c r="A35" s="31" t="s">
        <v>6</v>
      </c>
      <c r="B35" s="16" t="s">
        <v>26</v>
      </c>
      <c r="C35" s="9">
        <v>22</v>
      </c>
      <c r="D35" s="11">
        <v>128</v>
      </c>
      <c r="E35" s="15">
        <v>0</v>
      </c>
      <c r="F35" s="15">
        <f t="shared" si="0"/>
        <v>128</v>
      </c>
      <c r="G35" s="49">
        <f t="shared" si="1"/>
        <v>1</v>
      </c>
    </row>
    <row r="36" spans="1:7" ht="15" customHeight="1" x14ac:dyDescent="0.2">
      <c r="B36" s="18"/>
      <c r="C36" s="2">
        <v>27</v>
      </c>
      <c r="D36" s="12">
        <v>128</v>
      </c>
      <c r="E36" s="3">
        <v>0</v>
      </c>
      <c r="F36" s="3">
        <f t="shared" si="0"/>
        <v>128</v>
      </c>
      <c r="G36" s="50">
        <f t="shared" si="1"/>
        <v>1</v>
      </c>
    </row>
    <row r="37" spans="1:7" ht="15" customHeight="1" x14ac:dyDescent="0.2">
      <c r="B37" s="18"/>
      <c r="C37" s="2">
        <v>32</v>
      </c>
      <c r="D37" s="12">
        <v>128</v>
      </c>
      <c r="E37" s="3">
        <v>0</v>
      </c>
      <c r="F37" s="3">
        <f t="shared" si="0"/>
        <v>128</v>
      </c>
      <c r="G37" s="50">
        <f t="shared" si="1"/>
        <v>1</v>
      </c>
    </row>
    <row r="38" spans="1:7" ht="15" customHeight="1" x14ac:dyDescent="0.2">
      <c r="B38" s="18"/>
      <c r="C38" s="59">
        <v>37</v>
      </c>
      <c r="D38" s="12">
        <v>128</v>
      </c>
      <c r="E38" s="3">
        <v>0</v>
      </c>
      <c r="F38" s="3">
        <f t="shared" si="0"/>
        <v>128</v>
      </c>
      <c r="G38" s="50">
        <f t="shared" si="1"/>
        <v>1</v>
      </c>
    </row>
    <row r="39" spans="1:7" ht="15" customHeight="1" x14ac:dyDescent="0.2">
      <c r="B39" s="19" t="s">
        <v>27</v>
      </c>
      <c r="C39" s="2">
        <v>22</v>
      </c>
      <c r="D39" s="38">
        <v>128</v>
      </c>
      <c r="E39" s="60">
        <v>0</v>
      </c>
      <c r="F39" s="60">
        <f t="shared" si="0"/>
        <v>128</v>
      </c>
      <c r="G39" s="62">
        <f t="shared" si="1"/>
        <v>1</v>
      </c>
    </row>
    <row r="40" spans="1:7" ht="15" customHeight="1" x14ac:dyDescent="0.2">
      <c r="B40" s="18"/>
      <c r="C40" s="2">
        <v>27</v>
      </c>
      <c r="D40" s="12">
        <v>128</v>
      </c>
      <c r="E40" s="3">
        <v>0</v>
      </c>
      <c r="F40" s="3">
        <f t="shared" si="0"/>
        <v>128</v>
      </c>
      <c r="G40" s="50">
        <f t="shared" si="1"/>
        <v>1</v>
      </c>
    </row>
    <row r="41" spans="1:7" ht="15" customHeight="1" x14ac:dyDescent="0.2">
      <c r="B41" s="18"/>
      <c r="C41" s="2">
        <v>32</v>
      </c>
      <c r="D41" s="12">
        <v>128</v>
      </c>
      <c r="E41" s="3">
        <v>0</v>
      </c>
      <c r="F41" s="3">
        <f t="shared" si="0"/>
        <v>128</v>
      </c>
      <c r="G41" s="50">
        <f t="shared" si="1"/>
        <v>1</v>
      </c>
    </row>
    <row r="42" spans="1:7" ht="15" customHeight="1" thickBot="1" x14ac:dyDescent="0.25">
      <c r="B42" s="24"/>
      <c r="C42" s="5">
        <v>37</v>
      </c>
      <c r="D42" s="13">
        <v>128</v>
      </c>
      <c r="E42" s="6">
        <v>0</v>
      </c>
      <c r="F42" s="6">
        <f t="shared" si="0"/>
        <v>128</v>
      </c>
      <c r="G42" s="52">
        <f t="shared" si="1"/>
        <v>1</v>
      </c>
    </row>
    <row r="43" spans="1:7" ht="15" customHeight="1" x14ac:dyDescent="0.25">
      <c r="A43" s="31" t="s">
        <v>7</v>
      </c>
      <c r="B43" s="16" t="s">
        <v>28</v>
      </c>
      <c r="C43" s="9">
        <v>22</v>
      </c>
      <c r="D43" s="11">
        <v>203</v>
      </c>
      <c r="E43" s="15">
        <v>11</v>
      </c>
      <c r="F43" s="15">
        <f t="shared" si="0"/>
        <v>192</v>
      </c>
      <c r="G43" s="49">
        <f t="shared" si="1"/>
        <v>0.94581280788177335</v>
      </c>
    </row>
    <row r="44" spans="1:7" ht="15" customHeight="1" x14ac:dyDescent="0.2">
      <c r="B44" s="18"/>
      <c r="C44" s="2">
        <v>27</v>
      </c>
      <c r="D44" s="12">
        <v>203</v>
      </c>
      <c r="E44" s="3">
        <v>11</v>
      </c>
      <c r="F44" s="3">
        <f t="shared" si="0"/>
        <v>192</v>
      </c>
      <c r="G44" s="50">
        <f t="shared" si="1"/>
        <v>0.94581280788177335</v>
      </c>
    </row>
    <row r="45" spans="1:7" ht="15" customHeight="1" x14ac:dyDescent="0.2">
      <c r="B45" s="18"/>
      <c r="C45" s="2">
        <v>32</v>
      </c>
      <c r="D45" s="12">
        <v>200</v>
      </c>
      <c r="E45" s="3">
        <v>8</v>
      </c>
      <c r="F45" s="3">
        <f t="shared" si="0"/>
        <v>192</v>
      </c>
      <c r="G45" s="50">
        <f t="shared" si="1"/>
        <v>0.96</v>
      </c>
    </row>
    <row r="46" spans="1:7" ht="15" customHeight="1" thickBot="1" x14ac:dyDescent="0.25">
      <c r="B46" s="17"/>
      <c r="C46" s="2">
        <v>37</v>
      </c>
      <c r="D46" s="12">
        <v>196</v>
      </c>
      <c r="E46" s="3">
        <v>4</v>
      </c>
      <c r="F46" s="3">
        <f t="shared" si="0"/>
        <v>192</v>
      </c>
      <c r="G46" s="50">
        <f t="shared" si="1"/>
        <v>0.97959183673469385</v>
      </c>
    </row>
    <row r="47" spans="1:7" ht="15" customHeight="1" x14ac:dyDescent="0.25">
      <c r="A47" s="31" t="s">
        <v>8</v>
      </c>
      <c r="B47" s="16" t="s">
        <v>29</v>
      </c>
      <c r="C47" s="9">
        <v>22</v>
      </c>
      <c r="D47" s="38">
        <v>210</v>
      </c>
      <c r="E47" s="60">
        <v>18</v>
      </c>
      <c r="F47" s="60">
        <f t="shared" si="0"/>
        <v>192</v>
      </c>
      <c r="G47" s="62">
        <f t="shared" si="1"/>
        <v>0.91428571428571426</v>
      </c>
    </row>
    <row r="48" spans="1:7" ht="15" customHeight="1" x14ac:dyDescent="0.2">
      <c r="B48" s="25"/>
      <c r="C48" s="2">
        <v>27</v>
      </c>
      <c r="D48" s="12">
        <v>200</v>
      </c>
      <c r="E48" s="3">
        <v>8</v>
      </c>
      <c r="F48" s="3">
        <f t="shared" si="0"/>
        <v>192</v>
      </c>
      <c r="G48" s="50">
        <f t="shared" si="1"/>
        <v>0.96</v>
      </c>
    </row>
    <row r="49" spans="1:7" ht="15" customHeight="1" x14ac:dyDescent="0.2">
      <c r="B49" s="18"/>
      <c r="C49" s="2">
        <v>32</v>
      </c>
      <c r="D49" s="12">
        <v>192</v>
      </c>
      <c r="E49" s="3">
        <v>0</v>
      </c>
      <c r="F49" s="3">
        <f t="shared" si="0"/>
        <v>192</v>
      </c>
      <c r="G49" s="50">
        <f t="shared" si="1"/>
        <v>1</v>
      </c>
    </row>
    <row r="50" spans="1:7" ht="15" customHeight="1" thickBot="1" x14ac:dyDescent="0.25">
      <c r="B50" s="24"/>
      <c r="C50" s="5">
        <v>37</v>
      </c>
      <c r="D50" s="13">
        <v>90</v>
      </c>
      <c r="E50" s="6">
        <v>0</v>
      </c>
      <c r="F50" s="6">
        <f t="shared" si="0"/>
        <v>90</v>
      </c>
      <c r="G50" s="52">
        <f t="shared" si="1"/>
        <v>1</v>
      </c>
    </row>
    <row r="51" spans="1:7" ht="15" customHeight="1" x14ac:dyDescent="0.25">
      <c r="A51" s="31" t="s">
        <v>18</v>
      </c>
      <c r="B51" s="16" t="s">
        <v>15</v>
      </c>
      <c r="C51" s="9">
        <v>22</v>
      </c>
      <c r="D51" s="11">
        <v>7</v>
      </c>
      <c r="E51" s="15">
        <v>0</v>
      </c>
      <c r="F51" s="15">
        <f t="shared" si="0"/>
        <v>7</v>
      </c>
      <c r="G51" s="49">
        <f t="shared" si="1"/>
        <v>1</v>
      </c>
    </row>
    <row r="52" spans="1:7" ht="15" customHeight="1" x14ac:dyDescent="0.2">
      <c r="B52" s="18"/>
      <c r="C52" s="2">
        <v>27</v>
      </c>
      <c r="D52" s="12">
        <v>0</v>
      </c>
      <c r="E52" s="3">
        <v>0</v>
      </c>
      <c r="F52" s="3">
        <f t="shared" si="0"/>
        <v>0</v>
      </c>
      <c r="G52" s="50">
        <f t="shared" si="1"/>
        <v>0</v>
      </c>
    </row>
    <row r="53" spans="1:7" ht="15" customHeight="1" x14ac:dyDescent="0.2">
      <c r="B53" s="18"/>
      <c r="C53" s="2">
        <v>32</v>
      </c>
      <c r="D53" s="12">
        <v>0</v>
      </c>
      <c r="E53" s="3">
        <v>0</v>
      </c>
      <c r="F53" s="3">
        <f t="shared" si="0"/>
        <v>0</v>
      </c>
      <c r="G53" s="50">
        <f t="shared" si="1"/>
        <v>0</v>
      </c>
    </row>
    <row r="54" spans="1:7" ht="15" customHeight="1" x14ac:dyDescent="0.2">
      <c r="B54" s="18"/>
      <c r="C54" s="59">
        <v>37</v>
      </c>
      <c r="D54" s="12">
        <v>0</v>
      </c>
      <c r="E54" s="3">
        <v>0</v>
      </c>
      <c r="F54" s="3">
        <f t="shared" si="0"/>
        <v>0</v>
      </c>
      <c r="G54" s="50">
        <f t="shared" si="1"/>
        <v>0</v>
      </c>
    </row>
    <row r="55" spans="1:7" ht="15" customHeight="1" x14ac:dyDescent="0.2">
      <c r="B55" s="19" t="s">
        <v>16</v>
      </c>
      <c r="C55" s="2">
        <v>22</v>
      </c>
      <c r="D55" s="38">
        <v>0</v>
      </c>
      <c r="E55" s="60">
        <v>0</v>
      </c>
      <c r="F55" s="60">
        <f t="shared" si="0"/>
        <v>0</v>
      </c>
      <c r="G55" s="62">
        <f t="shared" si="1"/>
        <v>0</v>
      </c>
    </row>
    <row r="56" spans="1:7" ht="15" customHeight="1" x14ac:dyDescent="0.2">
      <c r="B56" s="18"/>
      <c r="C56" s="2">
        <v>27</v>
      </c>
      <c r="D56" s="12">
        <v>0</v>
      </c>
      <c r="E56" s="3">
        <v>0</v>
      </c>
      <c r="F56" s="3">
        <f t="shared" si="0"/>
        <v>0</v>
      </c>
      <c r="G56" s="50">
        <f t="shared" si="1"/>
        <v>0</v>
      </c>
    </row>
    <row r="57" spans="1:7" ht="15" customHeight="1" x14ac:dyDescent="0.2">
      <c r="B57" s="18"/>
      <c r="C57" s="2">
        <v>32</v>
      </c>
      <c r="D57" s="12">
        <v>0</v>
      </c>
      <c r="E57" s="3">
        <v>0</v>
      </c>
      <c r="F57" s="3">
        <f t="shared" si="0"/>
        <v>0</v>
      </c>
      <c r="G57" s="50">
        <f t="shared" si="1"/>
        <v>0</v>
      </c>
    </row>
    <row r="58" spans="1:7" ht="15" customHeight="1" thickBot="1" x14ac:dyDescent="0.25">
      <c r="B58" s="24"/>
      <c r="C58" s="5">
        <v>37</v>
      </c>
      <c r="D58" s="13">
        <v>0</v>
      </c>
      <c r="E58" s="6">
        <v>0</v>
      </c>
      <c r="F58" s="6">
        <f t="shared" si="0"/>
        <v>0</v>
      </c>
      <c r="G58" s="52">
        <f t="shared" si="1"/>
        <v>0</v>
      </c>
    </row>
    <row r="59" spans="1:7" ht="15" customHeight="1" x14ac:dyDescent="0.25">
      <c r="A59" s="31" t="s">
        <v>9</v>
      </c>
      <c r="B59" s="16" t="s">
        <v>30</v>
      </c>
      <c r="C59" s="9">
        <v>22</v>
      </c>
      <c r="D59" s="11">
        <v>128</v>
      </c>
      <c r="E59" s="15">
        <v>0</v>
      </c>
      <c r="F59" s="15">
        <f t="shared" si="0"/>
        <v>128</v>
      </c>
      <c r="G59" s="49">
        <f t="shared" si="1"/>
        <v>1</v>
      </c>
    </row>
    <row r="60" spans="1:7" ht="15" customHeight="1" x14ac:dyDescent="0.2">
      <c r="B60" s="18"/>
      <c r="C60" s="2">
        <v>27</v>
      </c>
      <c r="D60" s="12">
        <v>128</v>
      </c>
      <c r="E60" s="3">
        <v>0</v>
      </c>
      <c r="F60" s="3">
        <f t="shared" si="0"/>
        <v>128</v>
      </c>
      <c r="G60" s="50">
        <f t="shared" si="1"/>
        <v>1</v>
      </c>
    </row>
    <row r="61" spans="1:7" ht="15" customHeight="1" x14ac:dyDescent="0.2">
      <c r="B61" s="25"/>
      <c r="C61" s="2">
        <v>32</v>
      </c>
      <c r="D61" s="12">
        <v>128</v>
      </c>
      <c r="E61" s="3">
        <v>0</v>
      </c>
      <c r="F61" s="3">
        <f t="shared" si="0"/>
        <v>128</v>
      </c>
      <c r="G61" s="50">
        <f t="shared" si="1"/>
        <v>1</v>
      </c>
    </row>
    <row r="62" spans="1:7" ht="15" customHeight="1" x14ac:dyDescent="0.2">
      <c r="B62" s="26"/>
      <c r="C62" s="2">
        <v>37</v>
      </c>
      <c r="D62" s="12">
        <v>128</v>
      </c>
      <c r="E62" s="3">
        <v>0</v>
      </c>
      <c r="F62" s="3">
        <f t="shared" si="0"/>
        <v>128</v>
      </c>
      <c r="G62" s="50">
        <f t="shared" si="1"/>
        <v>1</v>
      </c>
    </row>
    <row r="63" spans="1:7" ht="15" customHeight="1" x14ac:dyDescent="0.2">
      <c r="B63" s="27" t="s">
        <v>31</v>
      </c>
      <c r="C63" s="58">
        <v>22</v>
      </c>
      <c r="D63" s="38">
        <v>224</v>
      </c>
      <c r="E63" s="60">
        <v>32</v>
      </c>
      <c r="F63" s="60">
        <f t="shared" si="0"/>
        <v>192</v>
      </c>
      <c r="G63" s="62">
        <f t="shared" si="1"/>
        <v>0.8571428571428571</v>
      </c>
    </row>
    <row r="64" spans="1:7" ht="15" customHeight="1" x14ac:dyDescent="0.2">
      <c r="B64" s="18"/>
      <c r="C64" s="2">
        <v>27</v>
      </c>
      <c r="D64" s="12">
        <v>214</v>
      </c>
      <c r="E64" s="3">
        <v>22</v>
      </c>
      <c r="F64" s="3">
        <f t="shared" si="0"/>
        <v>192</v>
      </c>
      <c r="G64" s="50">
        <f t="shared" si="1"/>
        <v>0.89719626168224298</v>
      </c>
    </row>
    <row r="65" spans="1:7" ht="15" customHeight="1" x14ac:dyDescent="0.2">
      <c r="B65" s="18"/>
      <c r="C65" s="2">
        <v>32</v>
      </c>
      <c r="D65" s="12">
        <v>202</v>
      </c>
      <c r="E65" s="3">
        <v>10</v>
      </c>
      <c r="F65" s="3">
        <f t="shared" si="0"/>
        <v>192</v>
      </c>
      <c r="G65" s="50">
        <f t="shared" si="1"/>
        <v>0.95049504950495045</v>
      </c>
    </row>
    <row r="66" spans="1:7" ht="15" customHeight="1" x14ac:dyDescent="0.2">
      <c r="B66" s="23"/>
      <c r="C66" s="59">
        <v>37</v>
      </c>
      <c r="D66" s="37">
        <v>194</v>
      </c>
      <c r="E66" s="61">
        <v>2</v>
      </c>
      <c r="F66" s="61">
        <f t="shared" si="0"/>
        <v>192</v>
      </c>
      <c r="G66" s="63">
        <f t="shared" si="1"/>
        <v>0.98969072164948457</v>
      </c>
    </row>
    <row r="67" spans="1:7" ht="15" customHeight="1" x14ac:dyDescent="0.2">
      <c r="B67" s="21" t="s">
        <v>32</v>
      </c>
      <c r="C67" s="58">
        <v>22</v>
      </c>
      <c r="D67" s="12">
        <v>256</v>
      </c>
      <c r="E67" s="3">
        <v>29</v>
      </c>
      <c r="F67" s="3">
        <f t="shared" si="0"/>
        <v>227</v>
      </c>
      <c r="G67" s="50">
        <f t="shared" si="1"/>
        <v>0.88671875</v>
      </c>
    </row>
    <row r="68" spans="1:7" ht="15" customHeight="1" x14ac:dyDescent="0.2">
      <c r="B68" s="22"/>
      <c r="C68" s="2">
        <v>27</v>
      </c>
      <c r="D68" s="12">
        <v>242</v>
      </c>
      <c r="E68" s="3">
        <v>29</v>
      </c>
      <c r="F68" s="3">
        <f t="shared" ref="F68:F114" si="2">D68-E68</f>
        <v>213</v>
      </c>
      <c r="G68" s="50">
        <f t="shared" ref="G68:G114" si="3">IF(F68=0,0,F68/D68)</f>
        <v>0.8801652892561983</v>
      </c>
    </row>
    <row r="69" spans="1:7" ht="15" customHeight="1" x14ac:dyDescent="0.2">
      <c r="B69" s="22"/>
      <c r="C69" s="2">
        <v>32</v>
      </c>
      <c r="D69" s="12">
        <v>224</v>
      </c>
      <c r="E69" s="3">
        <v>32</v>
      </c>
      <c r="F69" s="3">
        <f t="shared" si="2"/>
        <v>192</v>
      </c>
      <c r="G69" s="50">
        <f t="shared" si="3"/>
        <v>0.8571428571428571</v>
      </c>
    </row>
    <row r="70" spans="1:7" ht="15" customHeight="1" x14ac:dyDescent="0.2">
      <c r="B70" s="23"/>
      <c r="C70" s="59">
        <v>37</v>
      </c>
      <c r="D70" s="12">
        <v>198</v>
      </c>
      <c r="E70" s="3">
        <v>7</v>
      </c>
      <c r="F70" s="3">
        <f t="shared" si="2"/>
        <v>191</v>
      </c>
      <c r="G70" s="50">
        <f t="shared" si="3"/>
        <v>0.96464646464646464</v>
      </c>
    </row>
    <row r="71" spans="1:7" ht="15" customHeight="1" x14ac:dyDescent="0.2">
      <c r="B71" s="21" t="s">
        <v>49</v>
      </c>
      <c r="C71" s="2">
        <v>22</v>
      </c>
      <c r="D71" s="38">
        <v>192</v>
      </c>
      <c r="E71" s="60">
        <v>0</v>
      </c>
      <c r="F71" s="60">
        <f t="shared" si="2"/>
        <v>192</v>
      </c>
      <c r="G71" s="62">
        <f t="shared" si="3"/>
        <v>1</v>
      </c>
    </row>
    <row r="72" spans="1:7" ht="15" customHeight="1" x14ac:dyDescent="0.2">
      <c r="B72" s="22"/>
      <c r="C72" s="2">
        <v>27</v>
      </c>
      <c r="D72" s="12">
        <v>194</v>
      </c>
      <c r="E72" s="3">
        <v>2</v>
      </c>
      <c r="F72" s="3">
        <f t="shared" si="2"/>
        <v>192</v>
      </c>
      <c r="G72" s="50">
        <f t="shared" si="3"/>
        <v>0.98969072164948457</v>
      </c>
    </row>
    <row r="73" spans="1:7" ht="15" customHeight="1" x14ac:dyDescent="0.2">
      <c r="B73" s="22"/>
      <c r="C73" s="2">
        <v>32</v>
      </c>
      <c r="D73" s="12">
        <v>223</v>
      </c>
      <c r="E73" s="3">
        <v>31</v>
      </c>
      <c r="F73" s="3">
        <f t="shared" si="2"/>
        <v>192</v>
      </c>
      <c r="G73" s="50">
        <f t="shared" si="3"/>
        <v>0.86098654708520184</v>
      </c>
    </row>
    <row r="74" spans="1:7" ht="15" customHeight="1" thickBot="1" x14ac:dyDescent="0.25">
      <c r="B74" s="41"/>
      <c r="C74" s="5">
        <v>37</v>
      </c>
      <c r="D74" s="13">
        <v>222</v>
      </c>
      <c r="E74" s="6">
        <v>30</v>
      </c>
      <c r="F74" s="6">
        <f t="shared" si="2"/>
        <v>192</v>
      </c>
      <c r="G74" s="52">
        <f t="shared" si="3"/>
        <v>0.86486486486486491</v>
      </c>
    </row>
    <row r="75" spans="1:7" ht="15" customHeight="1" x14ac:dyDescent="0.25">
      <c r="A75" s="31" t="s">
        <v>10</v>
      </c>
      <c r="B75" s="42" t="s">
        <v>33</v>
      </c>
      <c r="C75" s="9">
        <v>22</v>
      </c>
      <c r="D75" s="11">
        <v>181</v>
      </c>
      <c r="E75" s="15">
        <v>0</v>
      </c>
      <c r="F75" s="15">
        <f t="shared" si="2"/>
        <v>181</v>
      </c>
      <c r="G75" s="49">
        <f t="shared" si="3"/>
        <v>1</v>
      </c>
    </row>
    <row r="76" spans="1:7" ht="15" customHeight="1" x14ac:dyDescent="0.2">
      <c r="B76" s="22"/>
      <c r="C76" s="2">
        <v>27</v>
      </c>
      <c r="D76" s="12">
        <v>157</v>
      </c>
      <c r="E76" s="3">
        <v>0</v>
      </c>
      <c r="F76" s="3">
        <f t="shared" si="2"/>
        <v>157</v>
      </c>
      <c r="G76" s="50">
        <f t="shared" si="3"/>
        <v>1</v>
      </c>
    </row>
    <row r="77" spans="1:7" ht="15" customHeight="1" x14ac:dyDescent="0.2">
      <c r="B77" s="22"/>
      <c r="C77" s="2">
        <v>32</v>
      </c>
      <c r="D77" s="12">
        <v>126</v>
      </c>
      <c r="E77" s="3">
        <v>0</v>
      </c>
      <c r="F77" s="3">
        <f t="shared" si="2"/>
        <v>126</v>
      </c>
      <c r="G77" s="50">
        <f t="shared" si="3"/>
        <v>1</v>
      </c>
    </row>
    <row r="78" spans="1:7" ht="15" customHeight="1" x14ac:dyDescent="0.2">
      <c r="B78" s="23"/>
      <c r="C78" s="2">
        <v>37</v>
      </c>
      <c r="D78" s="12">
        <v>76</v>
      </c>
      <c r="E78" s="3">
        <v>0</v>
      </c>
      <c r="F78" s="3">
        <f t="shared" si="2"/>
        <v>76</v>
      </c>
      <c r="G78" s="50">
        <f t="shared" si="3"/>
        <v>1</v>
      </c>
    </row>
    <row r="79" spans="1:7" ht="15" customHeight="1" x14ac:dyDescent="0.2">
      <c r="B79" s="21" t="s">
        <v>34</v>
      </c>
      <c r="C79" s="58">
        <v>22</v>
      </c>
      <c r="D79" s="38">
        <v>194</v>
      </c>
      <c r="E79" s="60">
        <v>2</v>
      </c>
      <c r="F79" s="60">
        <f t="shared" si="2"/>
        <v>192</v>
      </c>
      <c r="G79" s="62">
        <f t="shared" si="3"/>
        <v>0.98969072164948457</v>
      </c>
    </row>
    <row r="80" spans="1:7" ht="15" customHeight="1" x14ac:dyDescent="0.2">
      <c r="B80" s="22"/>
      <c r="C80" s="2">
        <v>27</v>
      </c>
      <c r="D80" s="12">
        <v>193</v>
      </c>
      <c r="E80" s="3">
        <v>1</v>
      </c>
      <c r="F80" s="3">
        <f t="shared" si="2"/>
        <v>192</v>
      </c>
      <c r="G80" s="50">
        <f t="shared" si="3"/>
        <v>0.99481865284974091</v>
      </c>
    </row>
    <row r="81" spans="1:7" ht="15" customHeight="1" x14ac:dyDescent="0.2">
      <c r="B81" s="22"/>
      <c r="C81" s="2">
        <v>32</v>
      </c>
      <c r="D81" s="12">
        <v>192</v>
      </c>
      <c r="E81" s="3">
        <v>0</v>
      </c>
      <c r="F81" s="3">
        <f t="shared" si="2"/>
        <v>192</v>
      </c>
      <c r="G81" s="50">
        <f t="shared" si="3"/>
        <v>1</v>
      </c>
    </row>
    <row r="82" spans="1:7" ht="15" customHeight="1" x14ac:dyDescent="0.2">
      <c r="B82" s="28"/>
      <c r="C82" s="59">
        <v>37</v>
      </c>
      <c r="D82" s="37">
        <v>167</v>
      </c>
      <c r="E82" s="61">
        <v>0</v>
      </c>
      <c r="F82" s="61">
        <f t="shared" si="2"/>
        <v>167</v>
      </c>
      <c r="G82" s="63">
        <f t="shared" si="3"/>
        <v>1</v>
      </c>
    </row>
    <row r="83" spans="1:7" ht="15" customHeight="1" x14ac:dyDescent="0.2">
      <c r="B83" s="19" t="s">
        <v>35</v>
      </c>
      <c r="C83" s="2">
        <v>22</v>
      </c>
      <c r="D83" s="12">
        <v>256</v>
      </c>
      <c r="E83" s="3">
        <v>64</v>
      </c>
      <c r="F83" s="3">
        <f t="shared" si="2"/>
        <v>192</v>
      </c>
      <c r="G83" s="50">
        <f t="shared" si="3"/>
        <v>0.75</v>
      </c>
    </row>
    <row r="84" spans="1:7" ht="15" customHeight="1" x14ac:dyDescent="0.2">
      <c r="B84" s="18"/>
      <c r="C84" s="2">
        <v>27</v>
      </c>
      <c r="D84" s="12">
        <v>256</v>
      </c>
      <c r="E84" s="3">
        <v>64</v>
      </c>
      <c r="F84" s="3">
        <f t="shared" si="2"/>
        <v>192</v>
      </c>
      <c r="G84" s="50">
        <f t="shared" si="3"/>
        <v>0.75</v>
      </c>
    </row>
    <row r="85" spans="1:7" ht="15" customHeight="1" x14ac:dyDescent="0.2">
      <c r="B85" s="18"/>
      <c r="C85" s="2">
        <v>32</v>
      </c>
      <c r="D85" s="12">
        <v>244</v>
      </c>
      <c r="E85" s="3">
        <v>52</v>
      </c>
      <c r="F85" s="3">
        <f t="shared" si="2"/>
        <v>192</v>
      </c>
      <c r="G85" s="50">
        <f t="shared" si="3"/>
        <v>0.78688524590163933</v>
      </c>
    </row>
    <row r="86" spans="1:7" ht="15" customHeight="1" x14ac:dyDescent="0.2">
      <c r="B86" s="18"/>
      <c r="C86" s="2">
        <v>37</v>
      </c>
      <c r="D86" s="12">
        <v>219</v>
      </c>
      <c r="E86" s="3">
        <v>27</v>
      </c>
      <c r="F86" s="3">
        <f t="shared" si="2"/>
        <v>192</v>
      </c>
      <c r="G86" s="50">
        <f t="shared" si="3"/>
        <v>0.87671232876712324</v>
      </c>
    </row>
    <row r="87" spans="1:7" ht="15" customHeight="1" x14ac:dyDescent="0.2">
      <c r="B87" s="19" t="s">
        <v>36</v>
      </c>
      <c r="C87" s="58">
        <v>22</v>
      </c>
      <c r="D87" s="38">
        <v>568</v>
      </c>
      <c r="E87" s="60">
        <v>169</v>
      </c>
      <c r="F87" s="60">
        <f t="shared" si="2"/>
        <v>399</v>
      </c>
      <c r="G87" s="62">
        <f t="shared" si="3"/>
        <v>0.70246478873239437</v>
      </c>
    </row>
    <row r="88" spans="1:7" ht="15" customHeight="1" x14ac:dyDescent="0.2">
      <c r="B88" s="18"/>
      <c r="C88" s="2">
        <v>27</v>
      </c>
      <c r="D88" s="12">
        <v>568</v>
      </c>
      <c r="E88" s="3">
        <v>165</v>
      </c>
      <c r="F88" s="3">
        <f t="shared" si="2"/>
        <v>403</v>
      </c>
      <c r="G88" s="50">
        <f t="shared" si="3"/>
        <v>0.70950704225352113</v>
      </c>
    </row>
    <row r="89" spans="1:7" ht="15" customHeight="1" x14ac:dyDescent="0.2">
      <c r="B89" s="18"/>
      <c r="C89" s="2">
        <v>32</v>
      </c>
      <c r="D89" s="12">
        <v>458</v>
      </c>
      <c r="E89" s="3">
        <v>74</v>
      </c>
      <c r="F89" s="3">
        <f t="shared" si="2"/>
        <v>384</v>
      </c>
      <c r="G89" s="50">
        <f t="shared" si="3"/>
        <v>0.83842794759825323</v>
      </c>
    </row>
    <row r="90" spans="1:7" ht="15" customHeight="1" thickBot="1" x14ac:dyDescent="0.25">
      <c r="B90" s="24"/>
      <c r="C90" s="5">
        <v>37</v>
      </c>
      <c r="D90" s="13">
        <v>410</v>
      </c>
      <c r="E90" s="6">
        <v>26</v>
      </c>
      <c r="F90" s="6">
        <f t="shared" si="2"/>
        <v>384</v>
      </c>
      <c r="G90" s="52">
        <f t="shared" si="3"/>
        <v>0.93658536585365859</v>
      </c>
    </row>
    <row r="91" spans="1:7" ht="15" customHeight="1" x14ac:dyDescent="0.25">
      <c r="A91" s="31" t="s">
        <v>11</v>
      </c>
      <c r="B91" s="16" t="s">
        <v>26</v>
      </c>
      <c r="C91" s="9">
        <v>22</v>
      </c>
      <c r="D91" s="11">
        <v>128</v>
      </c>
      <c r="E91" s="15">
        <v>0</v>
      </c>
      <c r="F91" s="15">
        <f t="shared" si="2"/>
        <v>128</v>
      </c>
      <c r="G91" s="49">
        <f t="shared" si="3"/>
        <v>1</v>
      </c>
    </row>
    <row r="92" spans="1:7" ht="15" customHeight="1" x14ac:dyDescent="0.2">
      <c r="B92" s="18"/>
      <c r="C92" s="2">
        <v>27</v>
      </c>
      <c r="D92" s="12">
        <v>128</v>
      </c>
      <c r="E92" s="3">
        <v>0</v>
      </c>
      <c r="F92" s="3">
        <f t="shared" si="2"/>
        <v>128</v>
      </c>
      <c r="G92" s="50">
        <f t="shared" si="3"/>
        <v>1</v>
      </c>
    </row>
    <row r="93" spans="1:7" ht="15" customHeight="1" x14ac:dyDescent="0.2">
      <c r="B93" s="18"/>
      <c r="C93" s="2">
        <v>32</v>
      </c>
      <c r="D93" s="12">
        <v>128</v>
      </c>
      <c r="E93" s="3">
        <v>0</v>
      </c>
      <c r="F93" s="3">
        <f t="shared" si="2"/>
        <v>128</v>
      </c>
      <c r="G93" s="50">
        <f t="shared" si="3"/>
        <v>1</v>
      </c>
    </row>
    <row r="94" spans="1:7" ht="15" customHeight="1" x14ac:dyDescent="0.2">
      <c r="B94" s="18"/>
      <c r="C94" s="59">
        <v>37</v>
      </c>
      <c r="D94" s="12">
        <v>128</v>
      </c>
      <c r="E94" s="3">
        <v>0</v>
      </c>
      <c r="F94" s="3">
        <f t="shared" si="2"/>
        <v>128</v>
      </c>
      <c r="G94" s="50">
        <f t="shared" si="3"/>
        <v>1</v>
      </c>
    </row>
    <row r="95" spans="1:7" ht="15" customHeight="1" x14ac:dyDescent="0.2">
      <c r="B95" s="19" t="s">
        <v>27</v>
      </c>
      <c r="C95" s="2">
        <v>22</v>
      </c>
      <c r="D95" s="38">
        <v>128</v>
      </c>
      <c r="E95" s="60">
        <v>0</v>
      </c>
      <c r="F95" s="60">
        <f t="shared" si="2"/>
        <v>128</v>
      </c>
      <c r="G95" s="62">
        <f t="shared" si="3"/>
        <v>1</v>
      </c>
    </row>
    <row r="96" spans="1:7" ht="15" customHeight="1" x14ac:dyDescent="0.2">
      <c r="B96" s="18"/>
      <c r="C96" s="2">
        <v>27</v>
      </c>
      <c r="D96" s="12">
        <v>128</v>
      </c>
      <c r="E96" s="3">
        <v>0</v>
      </c>
      <c r="F96" s="3">
        <f t="shared" si="2"/>
        <v>128</v>
      </c>
      <c r="G96" s="50">
        <f t="shared" si="3"/>
        <v>1</v>
      </c>
    </row>
    <row r="97" spans="1:7" ht="15" customHeight="1" x14ac:dyDescent="0.2">
      <c r="B97" s="18"/>
      <c r="C97" s="2">
        <v>32</v>
      </c>
      <c r="D97" s="12">
        <v>128</v>
      </c>
      <c r="E97" s="3">
        <v>0</v>
      </c>
      <c r="F97" s="3">
        <f t="shared" si="2"/>
        <v>128</v>
      </c>
      <c r="G97" s="50">
        <f t="shared" si="3"/>
        <v>1</v>
      </c>
    </row>
    <row r="98" spans="1:7" ht="15" customHeight="1" thickBot="1" x14ac:dyDescent="0.25">
      <c r="B98" s="24"/>
      <c r="C98" s="5">
        <v>37</v>
      </c>
      <c r="D98" s="13">
        <v>128</v>
      </c>
      <c r="E98" s="6">
        <v>0</v>
      </c>
      <c r="F98" s="6">
        <f t="shared" si="2"/>
        <v>128</v>
      </c>
      <c r="G98" s="52">
        <f t="shared" si="3"/>
        <v>1</v>
      </c>
    </row>
    <row r="99" spans="1:7" ht="15" customHeight="1" x14ac:dyDescent="0.25">
      <c r="A99" s="31" t="s">
        <v>12</v>
      </c>
      <c r="B99" s="16" t="s">
        <v>28</v>
      </c>
      <c r="C99" s="9">
        <v>22</v>
      </c>
      <c r="D99" s="11">
        <v>202</v>
      </c>
      <c r="E99" s="15">
        <v>10</v>
      </c>
      <c r="F99" s="15">
        <f t="shared" si="2"/>
        <v>192</v>
      </c>
      <c r="G99" s="49">
        <f t="shared" si="3"/>
        <v>0.95049504950495045</v>
      </c>
    </row>
    <row r="100" spans="1:7" ht="15" customHeight="1" x14ac:dyDescent="0.2">
      <c r="B100" s="18"/>
      <c r="C100" s="2">
        <v>27</v>
      </c>
      <c r="D100" s="12">
        <v>201</v>
      </c>
      <c r="E100" s="3">
        <v>9</v>
      </c>
      <c r="F100" s="3">
        <f t="shared" si="2"/>
        <v>192</v>
      </c>
      <c r="G100" s="50">
        <f t="shared" si="3"/>
        <v>0.95522388059701491</v>
      </c>
    </row>
    <row r="101" spans="1:7" ht="15" customHeight="1" x14ac:dyDescent="0.2">
      <c r="B101" s="18"/>
      <c r="C101" s="2">
        <v>32</v>
      </c>
      <c r="D101" s="12">
        <v>198</v>
      </c>
      <c r="E101" s="3">
        <v>6</v>
      </c>
      <c r="F101" s="3">
        <f t="shared" si="2"/>
        <v>192</v>
      </c>
      <c r="G101" s="50">
        <f t="shared" si="3"/>
        <v>0.96969696969696972</v>
      </c>
    </row>
    <row r="102" spans="1:7" ht="15" customHeight="1" thickBot="1" x14ac:dyDescent="0.25">
      <c r="B102" s="18"/>
      <c r="C102" s="2">
        <v>37</v>
      </c>
      <c r="D102" s="13">
        <v>193</v>
      </c>
      <c r="E102" s="6">
        <v>1</v>
      </c>
      <c r="F102" s="6">
        <f t="shared" si="2"/>
        <v>192</v>
      </c>
      <c r="G102" s="52">
        <f t="shared" si="3"/>
        <v>0.99481865284974091</v>
      </c>
    </row>
    <row r="103" spans="1:7" ht="15" customHeight="1" x14ac:dyDescent="0.25">
      <c r="A103" s="31" t="s">
        <v>13</v>
      </c>
      <c r="B103" s="16" t="s">
        <v>37</v>
      </c>
      <c r="C103" s="9">
        <v>22</v>
      </c>
      <c r="D103" s="11">
        <v>209</v>
      </c>
      <c r="E103" s="15">
        <v>17</v>
      </c>
      <c r="F103" s="15">
        <f t="shared" si="2"/>
        <v>192</v>
      </c>
      <c r="G103" s="49">
        <f t="shared" si="3"/>
        <v>0.91866028708133973</v>
      </c>
    </row>
    <row r="104" spans="1:7" ht="15" customHeight="1" x14ac:dyDescent="0.2">
      <c r="A104" s="29"/>
      <c r="B104" s="18"/>
      <c r="C104" s="2">
        <v>27</v>
      </c>
      <c r="D104" s="12">
        <v>196</v>
      </c>
      <c r="E104" s="3">
        <v>4</v>
      </c>
      <c r="F104" s="3">
        <f t="shared" si="2"/>
        <v>192</v>
      </c>
      <c r="G104" s="50">
        <f t="shared" si="3"/>
        <v>0.97959183673469385</v>
      </c>
    </row>
    <row r="105" spans="1:7" ht="15" customHeight="1" x14ac:dyDescent="0.2">
      <c r="A105" s="29"/>
      <c r="B105" s="18"/>
      <c r="C105" s="2">
        <v>32</v>
      </c>
      <c r="D105" s="12">
        <v>152</v>
      </c>
      <c r="E105" s="3">
        <v>1</v>
      </c>
      <c r="F105" s="3">
        <f t="shared" si="2"/>
        <v>151</v>
      </c>
      <c r="G105" s="50">
        <f t="shared" si="3"/>
        <v>0.99342105263157898</v>
      </c>
    </row>
    <row r="106" spans="1:7" ht="15" customHeight="1" thickBot="1" x14ac:dyDescent="0.25">
      <c r="A106" s="33"/>
      <c r="B106" s="24"/>
      <c r="C106" s="5">
        <v>37</v>
      </c>
      <c r="D106" s="13">
        <v>82</v>
      </c>
      <c r="E106" s="6">
        <v>0</v>
      </c>
      <c r="F106" s="6">
        <f t="shared" si="2"/>
        <v>82</v>
      </c>
      <c r="G106" s="52">
        <f t="shared" si="3"/>
        <v>1</v>
      </c>
    </row>
    <row r="107" spans="1:7" ht="15" customHeight="1" x14ac:dyDescent="0.25">
      <c r="A107" s="31" t="s">
        <v>17</v>
      </c>
      <c r="B107" s="16" t="s">
        <v>15</v>
      </c>
      <c r="C107" s="9">
        <v>22</v>
      </c>
      <c r="D107" s="11">
        <v>79</v>
      </c>
      <c r="E107" s="15">
        <v>0</v>
      </c>
      <c r="F107" s="15">
        <f t="shared" si="2"/>
        <v>79</v>
      </c>
      <c r="G107" s="49">
        <f t="shared" si="3"/>
        <v>1</v>
      </c>
    </row>
    <row r="108" spans="1:7" ht="15" customHeight="1" x14ac:dyDescent="0.2">
      <c r="B108" s="18"/>
      <c r="C108" s="2">
        <v>27</v>
      </c>
      <c r="D108" s="12">
        <v>37</v>
      </c>
      <c r="E108" s="3">
        <v>0</v>
      </c>
      <c r="F108" s="3">
        <f t="shared" si="2"/>
        <v>37</v>
      </c>
      <c r="G108" s="50">
        <f t="shared" si="3"/>
        <v>1</v>
      </c>
    </row>
    <row r="109" spans="1:7" ht="15" customHeight="1" x14ac:dyDescent="0.2">
      <c r="B109" s="18"/>
      <c r="C109" s="2">
        <v>32</v>
      </c>
      <c r="D109" s="12">
        <v>0</v>
      </c>
      <c r="E109" s="3">
        <v>0</v>
      </c>
      <c r="F109" s="3">
        <f t="shared" si="2"/>
        <v>0</v>
      </c>
      <c r="G109" s="50">
        <f t="shared" si="3"/>
        <v>0</v>
      </c>
    </row>
    <row r="110" spans="1:7" ht="15" customHeight="1" x14ac:dyDescent="0.2">
      <c r="B110" s="18"/>
      <c r="C110" s="59">
        <v>37</v>
      </c>
      <c r="D110" s="12">
        <v>0</v>
      </c>
      <c r="E110" s="3">
        <v>0</v>
      </c>
      <c r="F110" s="3">
        <f t="shared" si="2"/>
        <v>0</v>
      </c>
      <c r="G110" s="50">
        <f t="shared" si="3"/>
        <v>0</v>
      </c>
    </row>
    <row r="111" spans="1:7" ht="15" customHeight="1" x14ac:dyDescent="0.2">
      <c r="B111" s="19" t="s">
        <v>16</v>
      </c>
      <c r="C111" s="2">
        <v>22</v>
      </c>
      <c r="D111" s="38">
        <v>0</v>
      </c>
      <c r="E111" s="60">
        <v>0</v>
      </c>
      <c r="F111" s="60">
        <f t="shared" si="2"/>
        <v>0</v>
      </c>
      <c r="G111" s="62">
        <f t="shared" si="3"/>
        <v>0</v>
      </c>
    </row>
    <row r="112" spans="1:7" ht="15" customHeight="1" x14ac:dyDescent="0.2">
      <c r="B112" s="18"/>
      <c r="C112" s="2">
        <v>27</v>
      </c>
      <c r="D112" s="12">
        <v>0</v>
      </c>
      <c r="E112" s="3">
        <v>0</v>
      </c>
      <c r="F112" s="3">
        <f t="shared" si="2"/>
        <v>0</v>
      </c>
      <c r="G112" s="50">
        <f t="shared" si="3"/>
        <v>0</v>
      </c>
    </row>
    <row r="113" spans="1:14" ht="15" customHeight="1" x14ac:dyDescent="0.2">
      <c r="B113" s="18"/>
      <c r="C113" s="2">
        <v>32</v>
      </c>
      <c r="D113" s="12">
        <v>0</v>
      </c>
      <c r="E113" s="3">
        <v>0</v>
      </c>
      <c r="F113" s="3">
        <f t="shared" si="2"/>
        <v>0</v>
      </c>
      <c r="G113" s="50">
        <f t="shared" si="3"/>
        <v>0</v>
      </c>
      <c r="M113" s="14" t="s">
        <v>58</v>
      </c>
      <c r="N113" s="14" t="s">
        <v>58</v>
      </c>
    </row>
    <row r="114" spans="1:14" ht="15" customHeight="1" thickBot="1" x14ac:dyDescent="0.25">
      <c r="A114" s="44"/>
      <c r="B114" s="24"/>
      <c r="C114" s="5">
        <v>37</v>
      </c>
      <c r="D114" s="13">
        <v>0</v>
      </c>
      <c r="E114" s="6">
        <v>0</v>
      </c>
      <c r="F114" s="6">
        <f t="shared" si="2"/>
        <v>0</v>
      </c>
      <c r="G114" s="52">
        <f t="shared" si="3"/>
        <v>0</v>
      </c>
    </row>
    <row r="115" spans="1:14" ht="15" customHeight="1" x14ac:dyDescent="0.2">
      <c r="A115" s="34"/>
      <c r="B115" s="2" t="str">
        <f>Summary!B11</f>
        <v>RGB, text &amp; graphics with motion, 1080p &amp; 720p</v>
      </c>
      <c r="C115" s="2"/>
      <c r="D115" s="43">
        <f>AVERAGE(D3:D34)</f>
        <v>239.25</v>
      </c>
      <c r="E115" s="70">
        <f>AVERAGE(E3:E34)</f>
        <v>33.40625</v>
      </c>
      <c r="F115" s="36">
        <f>D115-E115</f>
        <v>205.84375</v>
      </c>
      <c r="G115" s="54">
        <f>IF(D115=0, 0, F115/D115)</f>
        <v>0.86037095088819227</v>
      </c>
    </row>
    <row r="116" spans="1:14" ht="15" customHeight="1" x14ac:dyDescent="0.2">
      <c r="A116" s="34"/>
      <c r="B116" s="2" t="str">
        <f>Summary!B12</f>
        <v>RGB, mixed content, 1440p &amp; 1080p</v>
      </c>
      <c r="C116" s="2"/>
      <c r="D116" s="43">
        <f>AVERAGE(D35:D46)</f>
        <v>152.16666666666666</v>
      </c>
      <c r="E116" s="70">
        <f>AVERAGE(E35:E46)</f>
        <v>2.8333333333333335</v>
      </c>
      <c r="F116" s="36">
        <f t="shared" ref="F116:F122" si="4">D116-E116</f>
        <v>149.33333333333331</v>
      </c>
      <c r="G116" s="54">
        <f t="shared" ref="G116:G122" si="5">IF(D116=0, 0, F116/D116)</f>
        <v>0.9813800657174151</v>
      </c>
    </row>
    <row r="117" spans="1:14" ht="15" customHeight="1" x14ac:dyDescent="0.2">
      <c r="A117" s="35"/>
      <c r="B117" s="2" t="str">
        <f>Summary!B13</f>
        <v>RGB, Animation, 720p</v>
      </c>
      <c r="C117" s="2"/>
      <c r="D117" s="43">
        <f>AVERAGE(D47:D50)</f>
        <v>173</v>
      </c>
      <c r="E117" s="70">
        <f>AVERAGE(E47:E50)</f>
        <v>6.5</v>
      </c>
      <c r="F117" s="36">
        <f t="shared" si="4"/>
        <v>166.5</v>
      </c>
      <c r="G117" s="54">
        <f t="shared" si="5"/>
        <v>0.96242774566473988</v>
      </c>
    </row>
    <row r="118" spans="1:14" ht="15" customHeight="1" x14ac:dyDescent="0.2">
      <c r="A118" s="35"/>
      <c r="B118" s="2" t="str">
        <f>Summary!B14</f>
        <v>RGB, camera captured, 1080p</v>
      </c>
      <c r="C118" s="2"/>
      <c r="D118" s="43">
        <f>AVERAGE(D51:D58)</f>
        <v>0.875</v>
      </c>
      <c r="E118" s="70">
        <f>AVERAGE(E51:E58)</f>
        <v>0</v>
      </c>
      <c r="F118" s="36">
        <f t="shared" si="4"/>
        <v>0.875</v>
      </c>
      <c r="G118" s="54">
        <f t="shared" si="5"/>
        <v>1</v>
      </c>
    </row>
    <row r="119" spans="1:14" ht="15" customHeight="1" x14ac:dyDescent="0.2">
      <c r="A119" s="35"/>
      <c r="B119" s="2" t="str">
        <f>Summary!B15</f>
        <v>YUV, text &amp; graphics with motion, 1080p &amp; 720p</v>
      </c>
      <c r="C119" s="2"/>
      <c r="D119" s="43">
        <f>AVERAGE(D59:D90)</f>
        <v>230.0625</v>
      </c>
      <c r="E119" s="70">
        <f>AVERAGE(E59:E90)</f>
        <v>27.1875</v>
      </c>
      <c r="F119" s="36">
        <f t="shared" si="4"/>
        <v>202.875</v>
      </c>
      <c r="G119" s="54">
        <f t="shared" si="5"/>
        <v>0.88182559087204559</v>
      </c>
    </row>
    <row r="120" spans="1:14" ht="15" customHeight="1" x14ac:dyDescent="0.2">
      <c r="A120" s="35"/>
      <c r="B120" s="2" t="str">
        <f>Summary!B16</f>
        <v>YUV, mixed content, 1440p &amp; 1080p</v>
      </c>
      <c r="C120" s="2"/>
      <c r="D120" s="43">
        <f>AVERAGE(D91:D102)</f>
        <v>151.5</v>
      </c>
      <c r="E120" s="70">
        <f>AVERAGE(E91:E102)</f>
        <v>2.1666666666666665</v>
      </c>
      <c r="F120" s="36">
        <f t="shared" si="4"/>
        <v>149.33333333333334</v>
      </c>
      <c r="G120" s="54">
        <f t="shared" si="5"/>
        <v>0.98569856985698578</v>
      </c>
    </row>
    <row r="121" spans="1:14" s="3" customFormat="1" ht="15" customHeight="1" x14ac:dyDescent="0.2">
      <c r="A121" s="35"/>
      <c r="B121" s="2" t="str">
        <f>Summary!B17</f>
        <v>YUV, Animation, 720p</v>
      </c>
      <c r="C121" s="2"/>
      <c r="D121" s="43">
        <f>AVERAGE(D103:D106)</f>
        <v>159.75</v>
      </c>
      <c r="E121" s="70">
        <f>AVERAGE(E103:E106)</f>
        <v>5.5</v>
      </c>
      <c r="F121" s="36">
        <f t="shared" si="4"/>
        <v>154.25</v>
      </c>
      <c r="G121" s="54">
        <f t="shared" si="5"/>
        <v>0.96557120500782467</v>
      </c>
    </row>
    <row r="122" spans="1:14" ht="15" customHeight="1" thickBot="1" x14ac:dyDescent="0.25">
      <c r="A122" s="35"/>
      <c r="B122" s="2" t="str">
        <f>Summary!B18</f>
        <v>YUV, camera captured, 1080p</v>
      </c>
      <c r="C122" s="5"/>
      <c r="D122" s="53">
        <f>AVERAGE(D107:D114)</f>
        <v>14.5</v>
      </c>
      <c r="E122" s="71">
        <f>AVERAGE(E107:E114)</f>
        <v>0</v>
      </c>
      <c r="F122" s="51">
        <f t="shared" si="4"/>
        <v>14.5</v>
      </c>
      <c r="G122" s="55">
        <f t="shared" si="5"/>
        <v>1</v>
      </c>
    </row>
    <row r="123" spans="1:14" ht="15" customHeight="1" thickBot="1" x14ac:dyDescent="0.25">
      <c r="A123" s="34"/>
      <c r="B123" s="8" t="s">
        <v>1</v>
      </c>
      <c r="C123" s="64"/>
      <c r="D123" s="65">
        <f>AVERAGE(D3:D114)</f>
        <v>179.60714285714286</v>
      </c>
      <c r="E123" s="66">
        <f>AVERAGE(E3:E114)</f>
        <v>18.276785714285715</v>
      </c>
      <c r="F123" s="66">
        <f>D123-E123</f>
        <v>161.33035714285714</v>
      </c>
      <c r="G123" s="67">
        <f>IF(D123=0, 0, F123/D123)</f>
        <v>0.89824020680055672</v>
      </c>
      <c r="H123" s="68">
        <v>128</v>
      </c>
      <c r="I123" s="69">
        <f>H123*8*3</f>
        <v>3072</v>
      </c>
      <c r="J123" s="69">
        <f>I123*G123</f>
        <v>2759.3939152913103</v>
      </c>
    </row>
    <row r="124" spans="1:14" ht="15" customHeight="1" x14ac:dyDescent="0.2">
      <c r="A124" s="29"/>
    </row>
    <row r="125" spans="1:14" x14ac:dyDescent="0.2">
      <c r="A125" s="29"/>
      <c r="B125" s="3"/>
    </row>
    <row r="126" spans="1:14" x14ac:dyDescent="0.2">
      <c r="A126" s="30"/>
      <c r="B126" s="3"/>
    </row>
    <row r="127" spans="1:14" ht="12" x14ac:dyDescent="0.2">
      <c r="A127" s="14"/>
    </row>
    <row r="132" spans="1:1" ht="12" x14ac:dyDescent="0.2">
      <c r="A132" s="14"/>
    </row>
    <row r="133" spans="1:1" ht="12" x14ac:dyDescent="0.2">
      <c r="A133" s="14"/>
    </row>
    <row r="134" spans="1:1" ht="12" x14ac:dyDescent="0.2">
      <c r="A134" s="14"/>
    </row>
    <row r="135" spans="1:1" ht="12" x14ac:dyDescent="0.2">
      <c r="A135" s="14"/>
    </row>
    <row r="136" spans="1:1" ht="12" x14ac:dyDescent="0.2">
      <c r="A136" s="14"/>
    </row>
    <row r="137" spans="1:1" ht="12" x14ac:dyDescent="0.2">
      <c r="A137" s="14"/>
    </row>
    <row r="138" spans="1:1" ht="12" x14ac:dyDescent="0.2">
      <c r="A138" s="14"/>
    </row>
    <row r="139" spans="1:1" ht="12" x14ac:dyDescent="0.2">
      <c r="A139" s="14"/>
    </row>
    <row r="140" spans="1:1" ht="12" x14ac:dyDescent="0.2">
      <c r="A140" s="14"/>
    </row>
    <row r="141" spans="1:1" ht="12" x14ac:dyDescent="0.2">
      <c r="A141" s="14"/>
    </row>
    <row r="142" spans="1:1" ht="12" x14ac:dyDescent="0.2">
      <c r="A142" s="14"/>
    </row>
    <row r="143" spans="1:1" ht="12" x14ac:dyDescent="0.2">
      <c r="A143" s="14"/>
    </row>
    <row r="144" spans="1:1" ht="12" x14ac:dyDescent="0.2">
      <c r="A144" s="14"/>
    </row>
    <row r="145" spans="1:1" ht="12" x14ac:dyDescent="0.2">
      <c r="A145" s="14"/>
    </row>
  </sheetData>
  <mergeCells count="2">
    <mergeCell ref="E1:G1"/>
    <mergeCell ref="D2:E2"/>
  </mergeCells>
  <conditionalFormatting sqref="AA3:AC114">
    <cfRule type="expression" dxfId="3" priority="1" stopIfTrue="1">
      <formula>E3&lt;AA3</formula>
    </cfRule>
    <cfRule type="expression" dxfId="2" priority="2">
      <formula>E3-AA3&gt;0.5</formula>
    </cfRule>
  </conditionalFormatting>
  <conditionalFormatting sqref="AE3:AG114">
    <cfRule type="expression" dxfId="1" priority="3" stopIfTrue="1">
      <formula>M3&lt;AE3</formula>
    </cfRule>
    <cfRule type="expression" dxfId="0" priority="4">
      <formula>M3-AE3&gt;0.5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AI-SCC_FFIBC</vt:lpstr>
      <vt:lpstr>RA-SCC_FFIBC</vt:lpstr>
      <vt:lpstr>LB-SCC_FFIBC</vt:lpstr>
      <vt:lpstr>AI-SCC_1x4IBC</vt:lpstr>
      <vt:lpstr>RA-SCC_1x4IBC</vt:lpstr>
      <vt:lpstr>LB-SCC_1x4IBC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matteon</dc:creator>
  <cp:lastModifiedBy>Christophe GISQUET</cp:lastModifiedBy>
  <dcterms:created xsi:type="dcterms:W3CDTF">2011-06-30T00:09:01Z</dcterms:created>
  <dcterms:modified xsi:type="dcterms:W3CDTF">2015-10-14T15:49:10Z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new_ms_pID_72543">
    <vt:lpwstr>(3)dqag0nMLLLT6fz3h8HVuvrv1s/2XHY/kKZD1c0F6N2BD+O6ZVpL9K0Vx5+7a/PjVzid5ju00_x000d_
/5LONZjQwuP8Y53TSDiPotaqvEcLryZRYLqIuDzZY5H+Y9+ZmjdqY8r+zk1eVeQzBJ69ELGX_x000d_
OlmdhMz+mZaAq610N0EcvbbolA+cbLzWFCsqChIReK5TEg6leLw1jfe36b0iXuBp+Lng2IeX_x000d_
SIjVjsjEX7qWvGYJWZ</vt:lpwstr>
  </property>
  <property fmtid="{D5CDD505-2E9C-101B-9397-08002B2CF9AE}" pid="4" name="_new_ms_pID_725431">
    <vt:lpwstr>MTDks3U+MU4Wd8tsDP12/6qMlEgwn1BTAdNNTzUcVZv0XrdO+Y/hEo_x000d_
q5BcuHxiI1Yi9AdgUYlbBGFC6d6cS/+qb80eFVQJipjzy+bw3elaXz6NLLazLQnNYwxYWf5o_x000d_
Qrt6K61LqVKXCFjV9sNRwx+zgdV49QjFqJI/DI+mKwFPsUsa7v13Dn7rH2JgaZXVl51yuWVO_x000d_
vcL5dx5ttVac/gHpNwITPTQmfe0m4oHDX7u7</vt:lpwstr>
  </property>
  <property fmtid="{D5CDD505-2E9C-101B-9397-08002B2CF9AE}" pid="5" name="_new_ms_pID_725432">
    <vt:lpwstr>T+55nXK/S+vkYMidquP6a+6CBRQeyLmiRt98_x000d_
ZvLYsRIt</vt:lpwstr>
  </property>
  <property fmtid="{D5CDD505-2E9C-101B-9397-08002B2CF9AE}" pid="6" name="sflag">
    <vt:lpwstr>1434496535</vt:lpwstr>
  </property>
  <property fmtid="{D5CDD505-2E9C-101B-9397-08002B2CF9AE}" pid="7" name="_AdHocReviewCycleID">
    <vt:i4>2103841382</vt:i4>
  </property>
  <property fmtid="{D5CDD505-2E9C-101B-9397-08002B2CF9AE}" pid="8" name="_EmailSubject">
    <vt:lpwstr>Cross-check favor JCTVC-V0042</vt:lpwstr>
  </property>
  <property fmtid="{D5CDD505-2E9C-101B-9397-08002B2CF9AE}" pid="9" name="_AuthorEmail">
    <vt:lpwstr>vseregin@qti.qualcomm.com</vt:lpwstr>
  </property>
  <property fmtid="{D5CDD505-2E9C-101B-9397-08002B2CF9AE}" pid="10" name="_AuthorEmailDisplayName">
    <vt:lpwstr>Seregin, Vadim</vt:lpwstr>
  </property>
  <property fmtid="{D5CDD505-2E9C-101B-9397-08002B2CF9AE}" pid="11" name="_ReviewingToolsShownOnce">
    <vt:lpwstr/>
  </property>
</Properties>
</file>