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filterPrivacy="1" defaultThemeVersion="124226"/>
  <bookViews>
    <workbookView xWindow="0" yWindow="570" windowWidth="9795" windowHeight="1935"/>
  </bookViews>
  <sheets>
    <sheet name="Summary" sheetId="9" r:id="rId1"/>
    <sheet name="RA-main" sheetId="1" r:id="rId2"/>
    <sheet name="LB-main" sheetId="2" r:id="rId3"/>
    <sheet name="LP-main" sheetId="3" r:id="rId4"/>
  </sheets>
  <calcPr calcId="144525"/>
</workbook>
</file>

<file path=xl/calcChain.xml><?xml version="1.0" encoding="utf-8"?>
<calcChain xmlns="http://schemas.openxmlformats.org/spreadsheetml/2006/main">
  <c r="O5" i="3" l="1"/>
  <c r="O6" i="3"/>
  <c r="O7" i="3"/>
  <c r="O8" i="3"/>
  <c r="O9" i="3"/>
  <c r="O10" i="3"/>
  <c r="O11" i="3"/>
  <c r="O12" i="3"/>
  <c r="O13" i="3"/>
  <c r="O14" i="3"/>
  <c r="O15" i="3"/>
  <c r="O16" i="3"/>
  <c r="O17" i="3"/>
  <c r="O18" i="3"/>
  <c r="O19" i="3"/>
  <c r="O20" i="3"/>
  <c r="O21" i="3"/>
  <c r="O22" i="3"/>
  <c r="O23" i="3"/>
  <c r="O24" i="3"/>
  <c r="O25" i="3"/>
  <c r="O26" i="3"/>
  <c r="O27" i="3"/>
  <c r="O28" i="3"/>
  <c r="O29" i="3"/>
  <c r="O30" i="3"/>
  <c r="O31" i="3"/>
  <c r="O32" i="3"/>
  <c r="O33" i="3"/>
  <c r="O34" i="3"/>
  <c r="O35" i="3"/>
  <c r="O36" i="3"/>
  <c r="O37" i="3"/>
  <c r="O38" i="3"/>
  <c r="O39" i="3"/>
  <c r="O40" i="3"/>
  <c r="O41" i="3"/>
  <c r="O42" i="3"/>
  <c r="O43" i="3"/>
  <c r="O44" i="3"/>
  <c r="O45" i="3"/>
  <c r="O46" i="3"/>
  <c r="O47" i="3"/>
  <c r="O48" i="3"/>
  <c r="O49" i="3"/>
  <c r="O50" i="3"/>
  <c r="O51" i="3"/>
  <c r="O52" i="3"/>
  <c r="O53" i="3"/>
  <c r="O54" i="3"/>
  <c r="O55" i="3"/>
  <c r="O56" i="3"/>
  <c r="O57" i="3"/>
  <c r="O58" i="3"/>
  <c r="O59" i="3"/>
  <c r="O60" i="3"/>
  <c r="O61" i="3"/>
  <c r="O62" i="3"/>
  <c r="O63" i="3"/>
  <c r="O64" i="3"/>
  <c r="O65" i="3"/>
  <c r="O66" i="3"/>
  <c r="O67" i="3"/>
  <c r="O4" i="3"/>
  <c r="P5" i="3"/>
  <c r="P6" i="3"/>
  <c r="P7" i="3"/>
  <c r="P8" i="3"/>
  <c r="P9" i="3"/>
  <c r="P10" i="3"/>
  <c r="P11" i="3"/>
  <c r="P12" i="3"/>
  <c r="P13" i="3"/>
  <c r="P14" i="3"/>
  <c r="P15" i="3"/>
  <c r="P16" i="3"/>
  <c r="P17" i="3"/>
  <c r="P18" i="3"/>
  <c r="P19" i="3"/>
  <c r="P20" i="3"/>
  <c r="P21" i="3"/>
  <c r="P22" i="3"/>
  <c r="P23" i="3"/>
  <c r="P24" i="3"/>
  <c r="P25" i="3"/>
  <c r="P26" i="3"/>
  <c r="P27" i="3"/>
  <c r="P28" i="3"/>
  <c r="P29" i="3"/>
  <c r="P30" i="3"/>
  <c r="P31" i="3"/>
  <c r="P32" i="3"/>
  <c r="P33" i="3"/>
  <c r="P34" i="3"/>
  <c r="P35" i="3"/>
  <c r="P36" i="3"/>
  <c r="P37" i="3"/>
  <c r="P38" i="3"/>
  <c r="P39" i="3"/>
  <c r="P40" i="3"/>
  <c r="P41" i="3"/>
  <c r="P42" i="3"/>
  <c r="P43" i="3"/>
  <c r="P44" i="3"/>
  <c r="P45" i="3"/>
  <c r="P46" i="3"/>
  <c r="P47" i="3"/>
  <c r="P48" i="3"/>
  <c r="P49" i="3"/>
  <c r="P50" i="3"/>
  <c r="P51" i="3"/>
  <c r="P52" i="3"/>
  <c r="P53" i="3"/>
  <c r="P54" i="3"/>
  <c r="P55" i="3"/>
  <c r="P56" i="3"/>
  <c r="P57" i="3"/>
  <c r="P58" i="3"/>
  <c r="P59" i="3"/>
  <c r="P60" i="3"/>
  <c r="P61" i="3"/>
  <c r="P62" i="3"/>
  <c r="P63" i="3"/>
  <c r="P64" i="3"/>
  <c r="P65" i="3"/>
  <c r="P66" i="3"/>
  <c r="P67" i="3"/>
  <c r="P4" i="3"/>
  <c r="O5" i="2"/>
  <c r="O6" i="2"/>
  <c r="O7" i="2"/>
  <c r="O8" i="2"/>
  <c r="O9" i="2"/>
  <c r="O10" i="2"/>
  <c r="O11" i="2"/>
  <c r="O12" i="2"/>
  <c r="O13" i="2"/>
  <c r="O14" i="2"/>
  <c r="O15" i="2"/>
  <c r="O16" i="2"/>
  <c r="O17" i="2"/>
  <c r="O18" i="2"/>
  <c r="O19" i="2"/>
  <c r="O20" i="2"/>
  <c r="O21" i="2"/>
  <c r="O22" i="2"/>
  <c r="O23" i="2"/>
  <c r="O24" i="2"/>
  <c r="O25" i="2"/>
  <c r="O26" i="2"/>
  <c r="O27" i="2"/>
  <c r="O28" i="2"/>
  <c r="O29" i="2"/>
  <c r="O30" i="2"/>
  <c r="O31" i="2"/>
  <c r="O32" i="2"/>
  <c r="O33" i="2"/>
  <c r="O34" i="2"/>
  <c r="O35" i="2"/>
  <c r="O36" i="2"/>
  <c r="O37" i="2"/>
  <c r="O38" i="2"/>
  <c r="O39" i="2"/>
  <c r="O40" i="2"/>
  <c r="O41" i="2"/>
  <c r="O42" i="2"/>
  <c r="O43" i="2"/>
  <c r="O44" i="2"/>
  <c r="O45" i="2"/>
  <c r="O46" i="2"/>
  <c r="O47" i="2"/>
  <c r="O48" i="2"/>
  <c r="O49" i="2"/>
  <c r="O50" i="2"/>
  <c r="O51" i="2"/>
  <c r="O52" i="2"/>
  <c r="O53" i="2"/>
  <c r="O54" i="2"/>
  <c r="O55" i="2"/>
  <c r="O56" i="2"/>
  <c r="O57" i="2"/>
  <c r="O58" i="2"/>
  <c r="O59" i="2"/>
  <c r="O60" i="2"/>
  <c r="O61" i="2"/>
  <c r="O62" i="2"/>
  <c r="O63" i="2"/>
  <c r="O64" i="2"/>
  <c r="O65" i="2"/>
  <c r="O66" i="2"/>
  <c r="O67" i="2"/>
  <c r="O4" i="2"/>
  <c r="P5" i="2"/>
  <c r="P6" i="2"/>
  <c r="P7" i="2"/>
  <c r="P8" i="2"/>
  <c r="P9" i="2"/>
  <c r="P10" i="2"/>
  <c r="P11" i="2"/>
  <c r="P12" i="2"/>
  <c r="P13" i="2"/>
  <c r="P14" i="2"/>
  <c r="P15" i="2"/>
  <c r="P16" i="2"/>
  <c r="P17" i="2"/>
  <c r="P18" i="2"/>
  <c r="P19" i="2"/>
  <c r="P20" i="2"/>
  <c r="P21" i="2"/>
  <c r="P22" i="2"/>
  <c r="P23" i="2"/>
  <c r="P24" i="2"/>
  <c r="P25" i="2"/>
  <c r="P26" i="2"/>
  <c r="P27" i="2"/>
  <c r="P28" i="2"/>
  <c r="P29" i="2"/>
  <c r="P30" i="2"/>
  <c r="P31" i="2"/>
  <c r="P32" i="2"/>
  <c r="P33" i="2"/>
  <c r="P34" i="2"/>
  <c r="P35" i="2"/>
  <c r="P36" i="2"/>
  <c r="P37" i="2"/>
  <c r="P38" i="2"/>
  <c r="P39" i="2"/>
  <c r="P40" i="2"/>
  <c r="P41" i="2"/>
  <c r="P42" i="2"/>
  <c r="P43" i="2"/>
  <c r="P44" i="2"/>
  <c r="P45" i="2"/>
  <c r="P46" i="2"/>
  <c r="P47" i="2"/>
  <c r="P48" i="2"/>
  <c r="P49" i="2"/>
  <c r="P50" i="2"/>
  <c r="P51" i="2"/>
  <c r="P52" i="2"/>
  <c r="P53" i="2"/>
  <c r="P54" i="2"/>
  <c r="P55" i="2"/>
  <c r="P56" i="2"/>
  <c r="P57" i="2"/>
  <c r="P58" i="2"/>
  <c r="P59" i="2"/>
  <c r="P60" i="2"/>
  <c r="P61" i="2"/>
  <c r="P62" i="2"/>
  <c r="P63" i="2"/>
  <c r="P64" i="2"/>
  <c r="P65" i="2"/>
  <c r="P66" i="2"/>
  <c r="P67" i="2"/>
  <c r="P4" i="2"/>
  <c r="O63" i="1"/>
  <c r="O62" i="1"/>
  <c r="O61" i="1"/>
  <c r="O60" i="1"/>
  <c r="O59" i="1"/>
  <c r="O58" i="1"/>
  <c r="O57" i="1"/>
  <c r="O56" i="1"/>
  <c r="O55" i="1"/>
  <c r="O54" i="1"/>
  <c r="O53" i="1"/>
  <c r="O52" i="1"/>
  <c r="O51" i="1"/>
  <c r="O50" i="1"/>
  <c r="O49" i="1"/>
  <c r="O48" i="1"/>
  <c r="O47" i="1"/>
  <c r="O46" i="1"/>
  <c r="O45" i="1"/>
  <c r="O44" i="1"/>
  <c r="O43" i="1"/>
  <c r="O42" i="1"/>
  <c r="O41" i="1"/>
  <c r="O40" i="1"/>
  <c r="O39" i="1"/>
  <c r="O38" i="1"/>
  <c r="O37" i="1"/>
  <c r="O36" i="1"/>
  <c r="O35" i="1"/>
  <c r="O34" i="1"/>
  <c r="O33" i="1"/>
  <c r="O32" i="1"/>
  <c r="O31" i="1"/>
  <c r="O30" i="1"/>
  <c r="O29" i="1"/>
  <c r="O28" i="1"/>
  <c r="O27" i="1"/>
  <c r="O26" i="1"/>
  <c r="O25" i="1"/>
  <c r="O24" i="1"/>
  <c r="O23" i="1"/>
  <c r="O22" i="1"/>
  <c r="O21" i="1"/>
  <c r="O20" i="1"/>
  <c r="O19" i="1"/>
  <c r="O18" i="1"/>
  <c r="O17" i="1"/>
  <c r="O16" i="1"/>
  <c r="O15" i="1"/>
  <c r="O14" i="1"/>
  <c r="O13" i="1"/>
  <c r="O12" i="1"/>
  <c r="O11" i="1"/>
  <c r="O10" i="1"/>
  <c r="O9" i="1"/>
  <c r="O8" i="1"/>
  <c r="O7" i="1"/>
  <c r="O6" i="1"/>
  <c r="O5" i="1"/>
  <c r="O4" i="1"/>
  <c r="I6" i="9" l="1"/>
  <c r="I10" i="9" s="1"/>
  <c r="F10" i="9"/>
  <c r="P4" i="1"/>
  <c r="C5" i="9" s="1"/>
  <c r="Q4" i="1"/>
  <c r="R4" i="1"/>
  <c r="P5" i="1"/>
  <c r="Q5" i="1"/>
  <c r="R5" i="1"/>
  <c r="P6" i="1"/>
  <c r="Q6" i="1"/>
  <c r="R6" i="1"/>
  <c r="P7" i="1"/>
  <c r="Q7" i="1"/>
  <c r="R7" i="1"/>
  <c r="P8" i="1"/>
  <c r="Q8" i="1"/>
  <c r="R8" i="1"/>
  <c r="P9" i="1"/>
  <c r="Q9" i="1"/>
  <c r="R9" i="1"/>
  <c r="P10" i="1"/>
  <c r="Q10" i="1"/>
  <c r="R10" i="1"/>
  <c r="P11" i="1"/>
  <c r="Q11" i="1"/>
  <c r="R11" i="1"/>
  <c r="P12" i="1"/>
  <c r="Q12" i="1"/>
  <c r="R12" i="1"/>
  <c r="P13" i="1"/>
  <c r="Q13" i="1"/>
  <c r="R13" i="1"/>
  <c r="P14" i="1"/>
  <c r="Q14" i="1"/>
  <c r="R14" i="1"/>
  <c r="P15" i="1"/>
  <c r="Q15" i="1"/>
  <c r="R15" i="1"/>
  <c r="P16" i="1"/>
  <c r="Q16" i="1"/>
  <c r="R16" i="1"/>
  <c r="P17" i="1"/>
  <c r="Q17" i="1"/>
  <c r="R17" i="1"/>
  <c r="P18" i="1"/>
  <c r="Q18" i="1"/>
  <c r="R18" i="1"/>
  <c r="P19" i="1"/>
  <c r="Q19" i="1"/>
  <c r="R19" i="1"/>
  <c r="P20" i="1"/>
  <c r="Q20" i="1"/>
  <c r="R20" i="1"/>
  <c r="P21" i="1"/>
  <c r="Q21" i="1"/>
  <c r="R21" i="1"/>
  <c r="P22" i="1"/>
  <c r="Q22" i="1"/>
  <c r="R22" i="1"/>
  <c r="P23" i="1"/>
  <c r="Q23" i="1"/>
  <c r="R23" i="1"/>
  <c r="P24" i="1"/>
  <c r="Q24" i="1"/>
  <c r="R24" i="1"/>
  <c r="P25" i="1"/>
  <c r="Q25" i="1"/>
  <c r="R25" i="1"/>
  <c r="P26" i="1"/>
  <c r="Q26" i="1"/>
  <c r="R26" i="1"/>
  <c r="P27" i="1"/>
  <c r="Q27" i="1"/>
  <c r="R27" i="1"/>
  <c r="P28" i="1"/>
  <c r="Q28" i="1"/>
  <c r="R28" i="1"/>
  <c r="P29" i="1"/>
  <c r="Q29" i="1"/>
  <c r="R29" i="1"/>
  <c r="P30" i="1"/>
  <c r="Q30" i="1"/>
  <c r="R30" i="1"/>
  <c r="P31" i="1"/>
  <c r="Q31" i="1"/>
  <c r="R31" i="1"/>
  <c r="P32" i="1"/>
  <c r="Q32" i="1"/>
  <c r="R32" i="1"/>
  <c r="P33" i="1"/>
  <c r="Q33" i="1"/>
  <c r="R33" i="1"/>
  <c r="P34" i="1"/>
  <c r="Q34" i="1"/>
  <c r="R34" i="1"/>
  <c r="P35" i="1"/>
  <c r="Q35" i="1"/>
  <c r="R35" i="1"/>
  <c r="P36" i="1"/>
  <c r="Q36" i="1"/>
  <c r="R36" i="1"/>
  <c r="P37" i="1"/>
  <c r="Q37" i="1"/>
  <c r="R37" i="1"/>
  <c r="P38" i="1"/>
  <c r="Q38" i="1"/>
  <c r="R38" i="1"/>
  <c r="P39" i="1"/>
  <c r="Q39" i="1"/>
  <c r="R39" i="1"/>
  <c r="P40" i="1"/>
  <c r="Q40" i="1"/>
  <c r="R40" i="1"/>
  <c r="P41" i="1"/>
  <c r="Q41" i="1"/>
  <c r="R41" i="1"/>
  <c r="P42" i="1"/>
  <c r="Q42" i="1"/>
  <c r="R42" i="1"/>
  <c r="P43" i="1"/>
  <c r="Q43" i="1"/>
  <c r="R43" i="1"/>
  <c r="P44" i="1"/>
  <c r="Q44" i="1"/>
  <c r="R44" i="1"/>
  <c r="P45" i="1"/>
  <c r="Q45" i="1"/>
  <c r="R45" i="1"/>
  <c r="P46" i="1"/>
  <c r="Q46" i="1"/>
  <c r="R46" i="1"/>
  <c r="P47" i="1"/>
  <c r="Q47" i="1"/>
  <c r="R47" i="1"/>
  <c r="P48" i="1"/>
  <c r="Q48" i="1"/>
  <c r="R48" i="1"/>
  <c r="P49" i="1"/>
  <c r="Q49" i="1"/>
  <c r="R49" i="1"/>
  <c r="P50" i="1"/>
  <c r="Q50" i="1"/>
  <c r="R50" i="1"/>
  <c r="P51" i="1"/>
  <c r="Q51" i="1"/>
  <c r="R51" i="1"/>
  <c r="P52" i="1"/>
  <c r="Q52" i="1"/>
  <c r="R52" i="1"/>
  <c r="P53" i="1"/>
  <c r="Q53" i="1"/>
  <c r="R53" i="1"/>
  <c r="P54" i="1"/>
  <c r="Q54" i="1"/>
  <c r="R54" i="1"/>
  <c r="P55" i="1"/>
  <c r="Q55" i="1"/>
  <c r="R55" i="1"/>
  <c r="P56" i="1"/>
  <c r="Q56" i="1"/>
  <c r="R56" i="1"/>
  <c r="P57" i="1"/>
  <c r="Q57" i="1"/>
  <c r="R57" i="1"/>
  <c r="P58" i="1"/>
  <c r="Q58" i="1"/>
  <c r="R58" i="1"/>
  <c r="P59" i="1"/>
  <c r="Q59" i="1"/>
  <c r="R59" i="1"/>
  <c r="P60" i="1"/>
  <c r="Q60" i="1"/>
  <c r="R60" i="1"/>
  <c r="P61" i="1"/>
  <c r="Q61" i="1"/>
  <c r="R61" i="1"/>
  <c r="P62" i="1"/>
  <c r="Q62" i="1"/>
  <c r="R62" i="1"/>
  <c r="P63" i="1"/>
  <c r="Q63" i="1"/>
  <c r="R63" i="1"/>
  <c r="C10" i="9" l="1"/>
  <c r="C8" i="9"/>
  <c r="E8" i="9"/>
  <c r="C7" i="9"/>
  <c r="E7" i="9"/>
  <c r="E5" i="9"/>
  <c r="D8" i="9"/>
  <c r="D7" i="9"/>
  <c r="D5" i="9"/>
  <c r="R67" i="3"/>
  <c r="Q67" i="3"/>
  <c r="R66" i="3"/>
  <c r="Q66" i="3"/>
  <c r="R65" i="3"/>
  <c r="Q65" i="3"/>
  <c r="R64" i="3"/>
  <c r="Q64" i="3"/>
  <c r="R63" i="3"/>
  <c r="Q63" i="3"/>
  <c r="R62" i="3"/>
  <c r="Q62" i="3"/>
  <c r="R61" i="3"/>
  <c r="Q61" i="3"/>
  <c r="R60" i="3"/>
  <c r="Q60" i="3"/>
  <c r="R59" i="3"/>
  <c r="Q59" i="3"/>
  <c r="R58" i="3"/>
  <c r="Q58" i="3"/>
  <c r="R57" i="3"/>
  <c r="Q57" i="3"/>
  <c r="R56" i="3"/>
  <c r="Q56" i="3"/>
  <c r="I9" i="9"/>
  <c r="R55" i="3"/>
  <c r="Q55" i="3"/>
  <c r="R54" i="3"/>
  <c r="Q54" i="3"/>
  <c r="R53" i="3"/>
  <c r="Q53" i="3"/>
  <c r="R52" i="3"/>
  <c r="Q52" i="3"/>
  <c r="R51" i="3"/>
  <c r="Q51" i="3"/>
  <c r="R50" i="3"/>
  <c r="Q50" i="3"/>
  <c r="R49" i="3"/>
  <c r="Q49" i="3"/>
  <c r="R48" i="3"/>
  <c r="Q48" i="3"/>
  <c r="R47" i="3"/>
  <c r="Q47" i="3"/>
  <c r="R46" i="3"/>
  <c r="Q46" i="3"/>
  <c r="R45" i="3"/>
  <c r="Q45" i="3"/>
  <c r="R44" i="3"/>
  <c r="Q44" i="3"/>
  <c r="R43" i="3"/>
  <c r="Q43" i="3"/>
  <c r="R42" i="3"/>
  <c r="Q42" i="3"/>
  <c r="R41" i="3"/>
  <c r="Q41" i="3"/>
  <c r="R40" i="3"/>
  <c r="Q40" i="3"/>
  <c r="I8" i="9"/>
  <c r="R39" i="3"/>
  <c r="Q39" i="3"/>
  <c r="R38" i="3"/>
  <c r="Q38" i="3"/>
  <c r="R37" i="3"/>
  <c r="Q37" i="3"/>
  <c r="R36" i="3"/>
  <c r="Q36" i="3"/>
  <c r="R35" i="3"/>
  <c r="Q35" i="3"/>
  <c r="R34" i="3"/>
  <c r="Q34" i="3"/>
  <c r="R33" i="3"/>
  <c r="Q33" i="3"/>
  <c r="R32" i="3"/>
  <c r="Q32" i="3"/>
  <c r="R31" i="3"/>
  <c r="Q31" i="3"/>
  <c r="R30" i="3"/>
  <c r="Q30" i="3"/>
  <c r="R29" i="3"/>
  <c r="Q29" i="3"/>
  <c r="R28" i="3"/>
  <c r="Q28" i="3"/>
  <c r="R27" i="3"/>
  <c r="Q27" i="3"/>
  <c r="R26" i="3"/>
  <c r="Q26" i="3"/>
  <c r="R25" i="3"/>
  <c r="Q25" i="3"/>
  <c r="R24" i="3"/>
  <c r="Q24" i="3"/>
  <c r="I7" i="9"/>
  <c r="R23" i="3"/>
  <c r="Q23" i="3"/>
  <c r="R22" i="3"/>
  <c r="Q22" i="3"/>
  <c r="R21" i="3"/>
  <c r="Q21" i="3"/>
  <c r="R20" i="3"/>
  <c r="Q20" i="3"/>
  <c r="R19" i="3"/>
  <c r="Q19" i="3"/>
  <c r="R18" i="3"/>
  <c r="Q18" i="3"/>
  <c r="R17" i="3"/>
  <c r="Q17" i="3"/>
  <c r="R16" i="3"/>
  <c r="Q16" i="3"/>
  <c r="R15" i="3"/>
  <c r="Q15" i="3"/>
  <c r="R14" i="3"/>
  <c r="Q14" i="3"/>
  <c r="R13" i="3"/>
  <c r="Q13" i="3"/>
  <c r="R12" i="3"/>
  <c r="Q12" i="3"/>
  <c r="R11" i="3"/>
  <c r="Q11" i="3"/>
  <c r="R10" i="3"/>
  <c r="Q10" i="3"/>
  <c r="R9" i="3"/>
  <c r="Q9" i="3"/>
  <c r="R8" i="3"/>
  <c r="Q8" i="3"/>
  <c r="R7" i="3"/>
  <c r="Q7" i="3"/>
  <c r="R6" i="3"/>
  <c r="Q6" i="3"/>
  <c r="R5" i="3"/>
  <c r="Q5" i="3"/>
  <c r="R4" i="3"/>
  <c r="K6" i="9" s="1"/>
  <c r="K10" i="9" s="1"/>
  <c r="Q4" i="3"/>
  <c r="R67" i="2"/>
  <c r="Q67" i="2"/>
  <c r="R66" i="2"/>
  <c r="Q66" i="2"/>
  <c r="R65" i="2"/>
  <c r="Q65" i="2"/>
  <c r="R64" i="2"/>
  <c r="Q64" i="2"/>
  <c r="R63" i="2"/>
  <c r="Q63" i="2"/>
  <c r="R62" i="2"/>
  <c r="Q62" i="2"/>
  <c r="R61" i="2"/>
  <c r="Q61" i="2"/>
  <c r="R60" i="2"/>
  <c r="Q60" i="2"/>
  <c r="R59" i="2"/>
  <c r="Q59" i="2"/>
  <c r="R58" i="2"/>
  <c r="Q58" i="2"/>
  <c r="R57" i="2"/>
  <c r="Q57" i="2"/>
  <c r="R56" i="2"/>
  <c r="Q56" i="2"/>
  <c r="F9" i="9"/>
  <c r="R55" i="2"/>
  <c r="Q55" i="2"/>
  <c r="R54" i="2"/>
  <c r="Q54" i="2"/>
  <c r="R53" i="2"/>
  <c r="Q53" i="2"/>
  <c r="R52" i="2"/>
  <c r="Q52" i="2"/>
  <c r="R51" i="2"/>
  <c r="Q51" i="2"/>
  <c r="R50" i="2"/>
  <c r="Q50" i="2"/>
  <c r="R49" i="2"/>
  <c r="Q49" i="2"/>
  <c r="R48" i="2"/>
  <c r="Q48" i="2"/>
  <c r="R47" i="2"/>
  <c r="Q47" i="2"/>
  <c r="R46" i="2"/>
  <c r="Q46" i="2"/>
  <c r="R45" i="2"/>
  <c r="Q45" i="2"/>
  <c r="R44" i="2"/>
  <c r="Q44" i="2"/>
  <c r="R43" i="2"/>
  <c r="Q43" i="2"/>
  <c r="R42" i="2"/>
  <c r="Q42" i="2"/>
  <c r="R41" i="2"/>
  <c r="Q41" i="2"/>
  <c r="R40" i="2"/>
  <c r="H8" i="9" s="1"/>
  <c r="Q40" i="2"/>
  <c r="F8" i="9"/>
  <c r="R39" i="2"/>
  <c r="Q39" i="2"/>
  <c r="R38" i="2"/>
  <c r="Q38" i="2"/>
  <c r="R37" i="2"/>
  <c r="Q37" i="2"/>
  <c r="R36" i="2"/>
  <c r="Q36" i="2"/>
  <c r="R35" i="2"/>
  <c r="Q35" i="2"/>
  <c r="R34" i="2"/>
  <c r="Q34" i="2"/>
  <c r="R33" i="2"/>
  <c r="Q33" i="2"/>
  <c r="R32" i="2"/>
  <c r="Q32" i="2"/>
  <c r="R31" i="2"/>
  <c r="Q31" i="2"/>
  <c r="R30" i="2"/>
  <c r="Q30" i="2"/>
  <c r="R29" i="2"/>
  <c r="Q29" i="2"/>
  <c r="R28" i="2"/>
  <c r="Q28" i="2"/>
  <c r="R27" i="2"/>
  <c r="Q27" i="2"/>
  <c r="R26" i="2"/>
  <c r="Q26" i="2"/>
  <c r="R25" i="2"/>
  <c r="Q25" i="2"/>
  <c r="R24" i="2"/>
  <c r="Q24" i="2"/>
  <c r="F7" i="9"/>
  <c r="R23" i="2"/>
  <c r="Q23" i="2"/>
  <c r="R22" i="2"/>
  <c r="Q22" i="2"/>
  <c r="R21" i="2"/>
  <c r="Q21" i="2"/>
  <c r="R20" i="2"/>
  <c r="Q20" i="2"/>
  <c r="R19" i="2"/>
  <c r="Q19" i="2"/>
  <c r="R18" i="2"/>
  <c r="Q18" i="2"/>
  <c r="R17" i="2"/>
  <c r="Q17" i="2"/>
  <c r="R16" i="2"/>
  <c r="Q16" i="2"/>
  <c r="R15" i="2"/>
  <c r="Q15" i="2"/>
  <c r="R14" i="2"/>
  <c r="Q14" i="2"/>
  <c r="R13" i="2"/>
  <c r="Q13" i="2"/>
  <c r="R12" i="2"/>
  <c r="Q12" i="2"/>
  <c r="R11" i="2"/>
  <c r="Q11" i="2"/>
  <c r="R10" i="2"/>
  <c r="Q10" i="2"/>
  <c r="R9" i="2"/>
  <c r="Q9" i="2"/>
  <c r="R8" i="2"/>
  <c r="Q8" i="2"/>
  <c r="R7" i="2"/>
  <c r="Q7" i="2"/>
  <c r="R6" i="2"/>
  <c r="Q6" i="2"/>
  <c r="R5" i="2"/>
  <c r="Q5" i="2"/>
  <c r="R4" i="2"/>
  <c r="H10" i="9" s="1"/>
  <c r="Q4" i="2"/>
  <c r="J9" i="9" l="1"/>
  <c r="K9" i="9"/>
  <c r="H9" i="9"/>
  <c r="G9" i="9"/>
  <c r="K8" i="9"/>
  <c r="J8" i="9"/>
  <c r="J7" i="9"/>
  <c r="K7" i="9"/>
  <c r="G7" i="9"/>
  <c r="H7" i="9"/>
  <c r="E10" i="9"/>
  <c r="J6" i="9"/>
  <c r="G8" i="9"/>
  <c r="D10" i="9"/>
  <c r="J10" i="9" l="1"/>
  <c r="G10" i="9"/>
</calcChain>
</file>

<file path=xl/sharedStrings.xml><?xml version="1.0" encoding="utf-8"?>
<sst xmlns="http://schemas.openxmlformats.org/spreadsheetml/2006/main" count="145" uniqueCount="55">
  <si>
    <t>Traffic</t>
  </si>
  <si>
    <t>PeopleOnStreet</t>
  </si>
  <si>
    <t>QPISlice</t>
  </si>
  <si>
    <t>Class A</t>
  </si>
  <si>
    <t>4K</t>
  </si>
  <si>
    <t>Class B</t>
  </si>
  <si>
    <t>Kimono</t>
  </si>
  <si>
    <t>1080p</t>
  </si>
  <si>
    <t>ParkScene</t>
  </si>
  <si>
    <t>Cactus</t>
  </si>
  <si>
    <t>BasketballDrive</t>
  </si>
  <si>
    <t>BQTerrace</t>
  </si>
  <si>
    <t>Class C</t>
  </si>
  <si>
    <t>BasketballDrill</t>
  </si>
  <si>
    <t>WVGA</t>
  </si>
  <si>
    <t>BQMall</t>
  </si>
  <si>
    <t>PartyScene</t>
  </si>
  <si>
    <t>RaceHorses</t>
  </si>
  <si>
    <t>Class D</t>
  </si>
  <si>
    <t>BasketballPass</t>
  </si>
  <si>
    <t>WQVGA</t>
  </si>
  <si>
    <t>BQSquare</t>
  </si>
  <si>
    <t>BlowingBubbles</t>
  </si>
  <si>
    <t>ClassE</t>
  </si>
  <si>
    <t>720p</t>
  </si>
  <si>
    <t>kbps</t>
  </si>
  <si>
    <t>Y psnr</t>
  </si>
  <si>
    <t>U psnr</t>
  </si>
  <si>
    <t>V psnr</t>
  </si>
  <si>
    <t>ClassA</t>
  </si>
  <si>
    <t>ClassB</t>
  </si>
  <si>
    <t>ClassC</t>
  </si>
  <si>
    <t>ClassD</t>
  </si>
  <si>
    <t>Random access</t>
  </si>
  <si>
    <t>Low delay</t>
  </si>
  <si>
    <t>Low delay P</t>
  </si>
  <si>
    <r>
      <t>Δ</t>
    </r>
    <r>
      <rPr>
        <sz val="11"/>
        <color theme="1"/>
        <rFont val="Times New Roman"/>
        <family val="1"/>
      </rPr>
      <t>kbps</t>
    </r>
  </si>
  <si>
    <r>
      <t>Δ</t>
    </r>
    <r>
      <rPr>
        <sz val="11"/>
        <color theme="1"/>
        <rFont val="Times New Roman"/>
        <family val="1"/>
      </rPr>
      <t>PSNR</t>
    </r>
  </si>
  <si>
    <t>Avg</t>
  </si>
  <si>
    <t>ΔKbps</t>
    <phoneticPr fontId="1" type="noConversion"/>
  </si>
  <si>
    <r>
      <t>ΔY-</t>
    </r>
    <r>
      <rPr>
        <sz val="7.7"/>
        <color theme="1"/>
        <rFont val="맑은 고딕"/>
        <family val="3"/>
        <charset val="129"/>
      </rPr>
      <t>PSNR</t>
    </r>
    <phoneticPr fontId="1" type="noConversion"/>
  </si>
  <si>
    <t>FourPeople</t>
    <phoneticPr fontId="1" type="noConversion"/>
  </si>
  <si>
    <t>Johnny</t>
    <phoneticPr fontId="1" type="noConversion"/>
  </si>
  <si>
    <t>KristenAndSara</t>
    <phoneticPr fontId="1" type="noConversion"/>
  </si>
  <si>
    <t>encT</t>
    <phoneticPr fontId="1" type="noConversion"/>
  </si>
  <si>
    <t>evaluation</t>
    <phoneticPr fontId="1" type="noConversion"/>
  </si>
  <si>
    <t>encTime</t>
    <phoneticPr fontId="1" type="noConversion"/>
  </si>
  <si>
    <t>Proposed RC</t>
    <phoneticPr fontId="1" type="noConversion"/>
  </si>
  <si>
    <t>J0262</t>
    <phoneticPr fontId="1" type="noConversion"/>
  </si>
  <si>
    <t>J0262</t>
    <phoneticPr fontId="1" type="noConversion"/>
  </si>
  <si>
    <t>J0262</t>
    <phoneticPr fontId="1" type="noConversion"/>
  </si>
  <si>
    <t>&lt;J0262 VS. Proposed_RC&gt;</t>
    <phoneticPr fontId="1" type="noConversion"/>
  </si>
  <si>
    <t>main</t>
  </si>
  <si>
    <t>tEnc</t>
  </si>
  <si>
    <t>abs(ΔKbps)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</si>
</sst>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76" formatCode="0.00_ "/>
    <numFmt numFmtId="177" formatCode="0.0000_);[Red]\(0.0000\)"/>
    <numFmt numFmtId="178" formatCode="0.00_);[Red]\(0.00\)"/>
  </numFmts>
  <fonts count="7" x14ac:knownFonts="1">
    <font>
      <sz val="11"/>
      <color theme="1"/>
      <name val="맑은 고딕"/>
      <family val="2"/>
      <scheme val="minor"/>
    </font>
    <font>
      <sz val="8"/>
      <name val="맑은 고딕"/>
      <family val="3"/>
      <charset val="129"/>
      <scheme val="minor"/>
    </font>
    <font>
      <sz val="9"/>
      <color indexed="8"/>
      <name val="Arial"/>
      <family val="2"/>
    </font>
    <font>
      <sz val="11"/>
      <color theme="1"/>
      <name val="맑은 고딕"/>
      <family val="3"/>
      <charset val="129"/>
    </font>
    <font>
      <sz val="7.7"/>
      <color theme="1"/>
      <name val="맑은 고딕"/>
      <family val="3"/>
      <charset val="129"/>
    </font>
    <font>
      <sz val="9"/>
      <color theme="1"/>
      <name val="맑은 고딕"/>
      <family val="3"/>
      <charset val="129"/>
    </font>
    <font>
      <sz val="11"/>
      <color theme="1"/>
      <name val="Times New Roman"/>
      <family val="1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808080"/>
        <bgColor indexed="64"/>
      </patternFill>
    </fill>
  </fills>
  <borders count="21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111">
    <xf numFmtId="0" fontId="0" fillId="0" borderId="0" xfId="0"/>
    <xf numFmtId="0" fontId="2" fillId="0" borderId="1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2" fillId="0" borderId="9" xfId="0" applyFont="1" applyBorder="1"/>
    <xf numFmtId="0" fontId="2" fillId="0" borderId="11" xfId="0" applyFont="1" applyBorder="1"/>
    <xf numFmtId="0" fontId="2" fillId="0" borderId="8" xfId="0" applyFont="1" applyBorder="1"/>
    <xf numFmtId="0" fontId="2" fillId="0" borderId="13" xfId="0" applyFont="1" applyBorder="1"/>
    <xf numFmtId="0" fontId="2" fillId="0" borderId="14" xfId="0" applyFont="1" applyBorder="1"/>
    <xf numFmtId="0" fontId="2" fillId="0" borderId="12" xfId="0" applyFont="1" applyBorder="1"/>
    <xf numFmtId="177" fontId="0" fillId="0" borderId="0" xfId="0" applyNumberFormat="1"/>
    <xf numFmtId="10" fontId="0" fillId="0" borderId="0" xfId="0" applyNumberFormat="1"/>
    <xf numFmtId="176" fontId="0" fillId="0" borderId="0" xfId="0" applyNumberFormat="1"/>
    <xf numFmtId="176" fontId="2" fillId="2" borderId="9" xfId="0" applyNumberFormat="1" applyFont="1" applyFill="1" applyBorder="1" applyAlignment="1"/>
    <xf numFmtId="176" fontId="2" fillId="2" borderId="10" xfId="0" applyNumberFormat="1" applyFont="1" applyFill="1" applyBorder="1" applyAlignment="1"/>
    <xf numFmtId="176" fontId="2" fillId="2" borderId="11" xfId="0" applyNumberFormat="1" applyFont="1" applyFill="1" applyBorder="1" applyAlignment="1"/>
    <xf numFmtId="176" fontId="2" fillId="2" borderId="0" xfId="0" applyNumberFormat="1" applyFont="1" applyFill="1" applyBorder="1" applyAlignment="1"/>
    <xf numFmtId="10" fontId="5" fillId="0" borderId="9" xfId="0" applyNumberFormat="1" applyFont="1" applyBorder="1" applyAlignment="1">
      <alignment horizontal="center" vertical="center"/>
    </xf>
    <xf numFmtId="176" fontId="5" fillId="0" borderId="12" xfId="0" applyNumberFormat="1" applyFont="1" applyBorder="1" applyAlignment="1">
      <alignment horizontal="center" vertical="center"/>
    </xf>
    <xf numFmtId="10" fontId="5" fillId="0" borderId="11" xfId="0" applyNumberFormat="1" applyFont="1" applyBorder="1" applyAlignment="1">
      <alignment horizontal="center" vertical="center"/>
    </xf>
    <xf numFmtId="176" fontId="5" fillId="0" borderId="13" xfId="0" applyNumberFormat="1" applyFont="1" applyBorder="1" applyAlignment="1">
      <alignment horizontal="center" vertical="center"/>
    </xf>
    <xf numFmtId="10" fontId="5" fillId="0" borderId="8" xfId="0" applyNumberFormat="1" applyFont="1" applyBorder="1" applyAlignment="1">
      <alignment horizontal="center" vertical="center"/>
    </xf>
    <xf numFmtId="176" fontId="5" fillId="0" borderId="14" xfId="0" applyNumberFormat="1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10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3" xfId="0" applyBorder="1"/>
    <xf numFmtId="178" fontId="5" fillId="0" borderId="12" xfId="0" applyNumberFormat="1" applyFont="1" applyBorder="1" applyAlignment="1">
      <alignment horizontal="center" vertical="center"/>
    </xf>
    <xf numFmtId="178" fontId="5" fillId="0" borderId="13" xfId="0" applyNumberFormat="1" applyFont="1" applyBorder="1" applyAlignment="1">
      <alignment horizontal="center" vertical="center"/>
    </xf>
    <xf numFmtId="178" fontId="5" fillId="0" borderId="14" xfId="0" applyNumberFormat="1" applyFont="1" applyBorder="1" applyAlignment="1">
      <alignment horizontal="center" vertical="center"/>
    </xf>
    <xf numFmtId="0" fontId="0" fillId="0" borderId="0" xfId="0" applyBorder="1"/>
    <xf numFmtId="0" fontId="6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10" fontId="6" fillId="0" borderId="0" xfId="0" applyNumberFormat="1" applyFont="1" applyBorder="1" applyAlignment="1">
      <alignment horizontal="center" vertical="center" wrapText="1"/>
    </xf>
    <xf numFmtId="176" fontId="6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/>
    <xf numFmtId="0" fontId="3" fillId="0" borderId="0" xfId="0" applyFont="1" applyBorder="1" applyAlignment="1">
      <alignment vertical="center" wrapText="1"/>
    </xf>
    <xf numFmtId="10" fontId="6" fillId="0" borderId="0" xfId="0" applyNumberFormat="1" applyFont="1" applyFill="1" applyBorder="1" applyAlignment="1">
      <alignment horizontal="center" vertical="center" wrapText="1"/>
    </xf>
    <xf numFmtId="176" fontId="6" fillId="0" borderId="0" xfId="0" applyNumberFormat="1" applyFont="1" applyFill="1" applyBorder="1" applyAlignment="1">
      <alignment horizontal="center" vertical="center" wrapText="1"/>
    </xf>
    <xf numFmtId="0" fontId="2" fillId="0" borderId="1" xfId="0" applyFont="1" applyBorder="1"/>
    <xf numFmtId="0" fontId="2" fillId="0" borderId="3" xfId="0" applyFont="1" applyBorder="1"/>
    <xf numFmtId="0" fontId="2" fillId="0" borderId="4" xfId="0" applyFont="1" applyBorder="1"/>
    <xf numFmtId="0" fontId="2" fillId="0" borderId="5" xfId="0" applyFont="1" applyBorder="1"/>
    <xf numFmtId="0" fontId="2" fillId="0" borderId="6" xfId="0" applyFont="1" applyBorder="1"/>
    <xf numFmtId="0" fontId="2" fillId="0" borderId="1" xfId="0" applyFont="1" applyBorder="1" applyAlignment="1">
      <alignment horizontal="center"/>
    </xf>
    <xf numFmtId="0" fontId="2" fillId="0" borderId="2" xfId="0" applyFont="1" applyBorder="1" applyAlignment="1">
      <alignment horizontal="center"/>
    </xf>
    <xf numFmtId="0" fontId="0" fillId="0" borderId="9" xfId="0" applyBorder="1"/>
    <xf numFmtId="0" fontId="0" fillId="0" borderId="10" xfId="0" applyBorder="1"/>
    <xf numFmtId="0" fontId="2" fillId="0" borderId="9" xfId="0" applyFont="1" applyBorder="1"/>
    <xf numFmtId="0" fontId="2" fillId="0" borderId="11" xfId="0" applyFont="1" applyBorder="1"/>
    <xf numFmtId="0" fontId="2" fillId="0" borderId="8" xfId="0" applyFont="1" applyBorder="1"/>
    <xf numFmtId="0" fontId="2" fillId="0" borderId="9" xfId="0" applyFont="1" applyFill="1" applyBorder="1"/>
    <xf numFmtId="0" fontId="2" fillId="0" borderId="4" xfId="0" applyFont="1" applyFill="1" applyBorder="1"/>
    <xf numFmtId="0" fontId="2" fillId="0" borderId="11" xfId="0" applyFont="1" applyFill="1" applyBorder="1"/>
    <xf numFmtId="0" fontId="2" fillId="0" borderId="5" xfId="0" applyFont="1" applyFill="1" applyBorder="1"/>
    <xf numFmtId="0" fontId="2" fillId="0" borderId="6" xfId="0" applyFont="1" applyFill="1" applyBorder="1"/>
    <xf numFmtId="176" fontId="2" fillId="2" borderId="8" xfId="0" applyNumberFormat="1" applyFont="1" applyFill="1" applyBorder="1" applyAlignment="1"/>
    <xf numFmtId="176" fontId="2" fillId="2" borderId="7" xfId="0" applyNumberFormat="1" applyFont="1" applyFill="1" applyBorder="1" applyAlignment="1"/>
    <xf numFmtId="0" fontId="0" fillId="0" borderId="2" xfId="0" applyBorder="1" applyAlignment="1">
      <alignment horizontal="center"/>
    </xf>
    <xf numFmtId="176" fontId="2" fillId="2" borderId="9" xfId="0" applyNumberFormat="1" applyFont="1" applyFill="1" applyBorder="1" applyAlignment="1"/>
    <xf numFmtId="176" fontId="2" fillId="2" borderId="10" xfId="0" applyNumberFormat="1" applyFont="1" applyFill="1" applyBorder="1" applyAlignment="1"/>
    <xf numFmtId="176" fontId="2" fillId="2" borderId="11" xfId="0" applyNumberFormat="1" applyFont="1" applyFill="1" applyBorder="1" applyAlignment="1"/>
    <xf numFmtId="176" fontId="2" fillId="2" borderId="0" xfId="0" applyNumberFormat="1" applyFont="1" applyFill="1" applyBorder="1" applyAlignment="1"/>
    <xf numFmtId="0" fontId="6" fillId="0" borderId="15" xfId="0" applyFont="1" applyBorder="1" applyAlignment="1">
      <alignment horizontal="center" vertical="center" wrapText="1"/>
    </xf>
    <xf numFmtId="0" fontId="3" fillId="0" borderId="15" xfId="0" applyFont="1" applyBorder="1" applyAlignment="1">
      <alignment horizontal="center" vertical="center" wrapText="1"/>
    </xf>
    <xf numFmtId="10" fontId="6" fillId="0" borderId="15" xfId="0" applyNumberFormat="1" applyFont="1" applyBorder="1" applyAlignment="1">
      <alignment horizontal="center" vertical="center" wrapText="1"/>
    </xf>
    <xf numFmtId="176" fontId="6" fillId="0" borderId="15" xfId="0" applyNumberFormat="1" applyFont="1" applyBorder="1" applyAlignment="1">
      <alignment horizontal="center" vertical="center" wrapText="1"/>
    </xf>
    <xf numFmtId="10" fontId="6" fillId="3" borderId="15" xfId="0" applyNumberFormat="1" applyFont="1" applyFill="1" applyBorder="1" applyAlignment="1">
      <alignment horizontal="center" vertical="center" wrapText="1"/>
    </xf>
    <xf numFmtId="176" fontId="6" fillId="3" borderId="15" xfId="0" applyNumberFormat="1" applyFont="1" applyFill="1" applyBorder="1" applyAlignment="1">
      <alignment horizontal="center" vertical="center" wrapText="1"/>
    </xf>
    <xf numFmtId="176" fontId="5" fillId="0" borderId="0" xfId="0" applyNumberFormat="1" applyFont="1" applyBorder="1" applyAlignment="1">
      <alignment horizontal="center" vertical="center"/>
    </xf>
    <xf numFmtId="176" fontId="5" fillId="0" borderId="7" xfId="0" applyNumberFormat="1" applyFont="1" applyBorder="1" applyAlignment="1">
      <alignment horizontal="center" vertical="center"/>
    </xf>
    <xf numFmtId="176" fontId="5" fillId="0" borderId="10" xfId="0" applyNumberFormat="1" applyFont="1" applyBorder="1" applyAlignment="1">
      <alignment horizontal="center" vertical="center"/>
    </xf>
    <xf numFmtId="10" fontId="6" fillId="0" borderId="15" xfId="0" applyNumberFormat="1" applyFont="1" applyBorder="1" applyAlignment="1">
      <alignment horizontal="center" vertical="center" wrapText="1"/>
    </xf>
    <xf numFmtId="176" fontId="6" fillId="0" borderId="15" xfId="0" applyNumberFormat="1" applyFont="1" applyBorder="1" applyAlignment="1">
      <alignment horizontal="center" vertical="center" wrapText="1"/>
    </xf>
    <xf numFmtId="10" fontId="5" fillId="0" borderId="11" xfId="0" applyNumberFormat="1" applyFont="1" applyBorder="1" applyAlignment="1">
      <alignment horizontal="center" vertical="center"/>
    </xf>
    <xf numFmtId="10" fontId="5" fillId="0" borderId="6" xfId="0" applyNumberFormat="1" applyFont="1" applyBorder="1" applyAlignment="1">
      <alignment horizontal="center" vertical="center"/>
    </xf>
    <xf numFmtId="176" fontId="5" fillId="0" borderId="6" xfId="0" applyNumberFormat="1" applyFont="1" applyBorder="1" applyAlignment="1">
      <alignment horizontal="center" vertical="center"/>
    </xf>
    <xf numFmtId="10" fontId="5" fillId="0" borderId="5" xfId="0" applyNumberFormat="1" applyFont="1" applyBorder="1" applyAlignment="1">
      <alignment horizontal="center" vertical="center"/>
    </xf>
    <xf numFmtId="10" fontId="5" fillId="0" borderId="4" xfId="0" applyNumberFormat="1" applyFont="1" applyBorder="1" applyAlignment="1">
      <alignment horizontal="center" vertical="center"/>
    </xf>
    <xf numFmtId="176" fontId="5" fillId="0" borderId="4" xfId="0" applyNumberFormat="1" applyFont="1" applyBorder="1" applyAlignment="1">
      <alignment horizontal="center" vertical="center"/>
    </xf>
    <xf numFmtId="176" fontId="5" fillId="0" borderId="5" xfId="0" applyNumberFormat="1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0" fillId="0" borderId="2" xfId="0" applyBorder="1" applyAlignment="1">
      <alignment horizontal="center"/>
    </xf>
    <xf numFmtId="0" fontId="0" fillId="0" borderId="10" xfId="0" applyBorder="1" applyAlignment="1">
      <alignment horizontal="center"/>
    </xf>
    <xf numFmtId="0" fontId="3" fillId="0" borderId="2" xfId="0" applyFont="1" applyBorder="1" applyAlignment="1">
      <alignment horizontal="center" vertical="center"/>
    </xf>
    <xf numFmtId="10" fontId="5" fillId="0" borderId="10" xfId="0" applyNumberFormat="1" applyFont="1" applyBorder="1" applyAlignment="1">
      <alignment horizontal="center" vertical="center"/>
    </xf>
    <xf numFmtId="10" fontId="5" fillId="0" borderId="0" xfId="0" applyNumberFormat="1" applyFont="1" applyBorder="1" applyAlignment="1">
      <alignment horizontal="center" vertical="center"/>
    </xf>
    <xf numFmtId="10" fontId="5" fillId="0" borderId="7" xfId="0" applyNumberFormat="1" applyFont="1" applyBorder="1" applyAlignment="1">
      <alignment horizontal="center" vertical="center"/>
    </xf>
    <xf numFmtId="0" fontId="3" fillId="0" borderId="4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8" xfId="0" applyFont="1" applyBorder="1" applyAlignment="1">
      <alignment horizontal="center" vertical="center" wrapText="1"/>
    </xf>
    <xf numFmtId="0" fontId="0" fillId="0" borderId="16" xfId="0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2" xfId="0" applyBorder="1" applyAlignment="1">
      <alignment horizontal="center"/>
    </xf>
    <xf numFmtId="0" fontId="0" fillId="0" borderId="3" xfId="0" applyBorder="1" applyAlignment="1">
      <alignment horizontal="center"/>
    </xf>
    <xf numFmtId="10" fontId="5" fillId="0" borderId="1" xfId="0" applyNumberFormat="1" applyFont="1" applyBorder="1" applyAlignment="1">
      <alignment horizontal="center" vertical="center"/>
    </xf>
    <xf numFmtId="10" fontId="5" fillId="0" borderId="2" xfId="0" applyNumberFormat="1" applyFont="1" applyBorder="1" applyAlignment="1">
      <alignment horizontal="center" vertical="center"/>
    </xf>
    <xf numFmtId="10" fontId="5" fillId="0" borderId="3" xfId="0" applyNumberFormat="1" applyFont="1" applyBorder="1" applyAlignment="1">
      <alignment horizontal="center" vertical="center"/>
    </xf>
    <xf numFmtId="0" fontId="0" fillId="0" borderId="9" xfId="0" applyBorder="1" applyAlignment="1">
      <alignment horizontal="center"/>
    </xf>
    <xf numFmtId="0" fontId="0" fillId="0" borderId="10" xfId="0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0" fillId="0" borderId="2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</cellXfs>
  <cellStyles count="1">
    <cellStyle name="표준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3"/>
  <sheetViews>
    <sheetView tabSelected="1" workbookViewId="0">
      <selection activeCell="C5" sqref="C5:K10"/>
    </sheetView>
  </sheetViews>
  <sheetFormatPr defaultRowHeight="16.5" x14ac:dyDescent="0.3"/>
  <cols>
    <col min="3" max="3" width="9.5" bestFit="1" customWidth="1"/>
    <col min="4" max="4" width="9.625" bestFit="1" customWidth="1"/>
    <col min="5" max="8" width="9.5" bestFit="1" customWidth="1"/>
  </cols>
  <sheetData>
    <row r="2" spans="1:11" x14ac:dyDescent="0.3">
      <c r="B2" s="99" t="s">
        <v>51</v>
      </c>
      <c r="C2" s="99"/>
      <c r="D2" s="99"/>
      <c r="E2" s="99"/>
      <c r="F2" s="99"/>
      <c r="G2" s="99"/>
      <c r="H2" s="99"/>
    </row>
    <row r="3" spans="1:11" ht="17.25" customHeight="1" x14ac:dyDescent="0.3">
      <c r="B3" s="70" t="s">
        <v>52</v>
      </c>
      <c r="C3" s="96" t="s">
        <v>33</v>
      </c>
      <c r="D3" s="97"/>
      <c r="E3" s="98"/>
      <c r="F3" s="96" t="s">
        <v>34</v>
      </c>
      <c r="G3" s="97"/>
      <c r="H3" s="98"/>
      <c r="I3" s="96" t="s">
        <v>35</v>
      </c>
      <c r="J3" s="97"/>
      <c r="K3" s="98"/>
    </row>
    <row r="4" spans="1:11" x14ac:dyDescent="0.3">
      <c r="B4" s="70"/>
      <c r="C4" s="71" t="s">
        <v>36</v>
      </c>
      <c r="D4" s="71" t="s">
        <v>37</v>
      </c>
      <c r="E4" s="71" t="s">
        <v>53</v>
      </c>
      <c r="F4" s="71" t="s">
        <v>36</v>
      </c>
      <c r="G4" s="71" t="s">
        <v>37</v>
      </c>
      <c r="H4" s="71" t="s">
        <v>53</v>
      </c>
      <c r="I4" s="71" t="s">
        <v>36</v>
      </c>
      <c r="J4" s="71" t="s">
        <v>37</v>
      </c>
      <c r="K4" s="71" t="s">
        <v>53</v>
      </c>
    </row>
    <row r="5" spans="1:11" x14ac:dyDescent="0.3">
      <c r="B5" s="70" t="s">
        <v>29</v>
      </c>
      <c r="C5" s="79">
        <f>AVERAGE('RA-main'!P4:P11)</f>
        <v>1.0106155336347001E-3</v>
      </c>
      <c r="D5" s="73">
        <f>AVERAGE('RA-main'!Q4:Q11)</f>
        <v>7.1737499999999343E-2</v>
      </c>
      <c r="E5" s="73">
        <f>AVERAGE('RA-main'!R4:R11)</f>
        <v>99.18503714180936</v>
      </c>
      <c r="F5" s="74"/>
      <c r="G5" s="75"/>
      <c r="H5" s="75"/>
      <c r="I5" s="74"/>
      <c r="J5" s="75"/>
      <c r="K5" s="75"/>
    </row>
    <row r="6" spans="1:11" x14ac:dyDescent="0.3">
      <c r="B6" s="70" t="s">
        <v>30</v>
      </c>
      <c r="C6" s="79"/>
      <c r="D6" s="73"/>
      <c r="E6" s="80"/>
      <c r="F6" s="79"/>
      <c r="G6" s="73"/>
      <c r="H6" s="73"/>
      <c r="I6" s="79">
        <f>AVERAGE('LP-main'!P4:P23)</f>
        <v>1.2623498894335382E-3</v>
      </c>
      <c r="J6" s="80">
        <f>AVERAGE('LP-main'!Q4:Q23)</f>
        <v>0.23641999999999969</v>
      </c>
      <c r="K6" s="80">
        <f>AVERAGE('LP-main'!R4:R23)</f>
        <v>100.06104565032254</v>
      </c>
    </row>
    <row r="7" spans="1:11" x14ac:dyDescent="0.3">
      <c r="B7" s="70" t="s">
        <v>31</v>
      </c>
      <c r="C7" s="72">
        <f>AVERAGE('RA-main'!P32:P47)</f>
        <v>1.3055623164828211E-2</v>
      </c>
      <c r="D7" s="73">
        <f>AVERAGE('RA-main'!Q32:Q47)</f>
        <v>-0.1589062499999998</v>
      </c>
      <c r="E7" s="80">
        <f>AVERAGE('RA-main'!R32:R47)</f>
        <v>98.812192403931761</v>
      </c>
      <c r="F7" s="72">
        <f>AVERAGE('LB-main'!P24:P39)</f>
        <v>3.9907153887808553E-3</v>
      </c>
      <c r="G7" s="73">
        <f>AVERAGE('LB-main'!Q24:Q39)</f>
        <v>1.2143750000000342E-2</v>
      </c>
      <c r="H7" s="73">
        <f>AVERAGE('LB-main'!R24:R39)</f>
        <v>99.547944596092648</v>
      </c>
      <c r="I7" s="79">
        <f>AVERAGE('LP-main'!P24:P39)</f>
        <v>1.0200806463288041E-3</v>
      </c>
      <c r="J7" s="80">
        <f>AVERAGE('LP-main'!Q24:Q39)</f>
        <v>4.8125000000109885E-4</v>
      </c>
      <c r="K7" s="80">
        <f>AVERAGE('LP-main'!R24:R39)</f>
        <v>99.50844660075272</v>
      </c>
    </row>
    <row r="8" spans="1:11" x14ac:dyDescent="0.3">
      <c r="B8" s="70" t="s">
        <v>32</v>
      </c>
      <c r="C8" s="72">
        <f>AVERAGE('RA-main'!P48:P63)</f>
        <v>9.446005449984553E-4</v>
      </c>
      <c r="D8" s="73">
        <f>AVERAGE('RA-main'!Q48:Q63)</f>
        <v>3.3187499999998371E-2</v>
      </c>
      <c r="E8" s="80">
        <f>AVERAGE('RA-main'!R48:R63)</f>
        <v>93.622972258949389</v>
      </c>
      <c r="F8" s="72">
        <f>AVERAGE('LB-main'!P40:P55)</f>
        <v>5.1678252699616559E-4</v>
      </c>
      <c r="G8" s="73">
        <f>AVERAGE('LB-main'!Q40:Q55)</f>
        <v>-0.15991250000000035</v>
      </c>
      <c r="H8" s="80">
        <f>AVERAGE('LB-main'!R40:R55)</f>
        <v>99.275595887440616</v>
      </c>
      <c r="I8" s="72">
        <f>AVERAGE('LP-main'!P40:P55)</f>
        <v>4.1300408100327653E-4</v>
      </c>
      <c r="J8" s="80">
        <f>AVERAGE('LP-main'!Q40:Q55)</f>
        <v>-0.17541249999999953</v>
      </c>
      <c r="K8" s="80">
        <f>AVERAGE('LP-main'!R40:R55)</f>
        <v>99.215268558303876</v>
      </c>
    </row>
    <row r="9" spans="1:11" x14ac:dyDescent="0.3">
      <c r="B9" s="70" t="s">
        <v>23</v>
      </c>
      <c r="C9" s="74"/>
      <c r="D9" s="75"/>
      <c r="E9" s="75"/>
      <c r="F9" s="72">
        <f>AVERAGE('LB-main'!P56:P67)</f>
        <v>2.969026058451897E-3</v>
      </c>
      <c r="G9" s="80">
        <f>AVERAGE('LB-main'!Q56:Q67)</f>
        <v>-1.983333333333448E-3</v>
      </c>
      <c r="H9" s="80">
        <f>AVERAGE('LB-main'!R56:R67)</f>
        <v>99.788614331140664</v>
      </c>
      <c r="I9" s="79">
        <f>AVERAGE('LP-main'!P56:P67)</f>
        <v>2.8296648474261626E-3</v>
      </c>
      <c r="J9" s="80">
        <f>AVERAGE('LP-main'!Q56:Q67)</f>
        <v>-2.5083333333332902E-2</v>
      </c>
      <c r="K9" s="80">
        <f>AVERAGE('LP-main'!R56:R67)</f>
        <v>99.771295800352902</v>
      </c>
    </row>
    <row r="10" spans="1:11" x14ac:dyDescent="0.3">
      <c r="B10" s="70" t="s">
        <v>38</v>
      </c>
      <c r="C10" s="72">
        <f>AVERAGE(C5:C8)</f>
        <v>5.0036130811537882E-3</v>
      </c>
      <c r="D10" s="73">
        <f>AVERAGE(D5:D8)</f>
        <v>-1.7993750000000697E-2</v>
      </c>
      <c r="E10" s="73">
        <f>AVERAGE(E5:E8)</f>
        <v>97.206733934896832</v>
      </c>
      <c r="F10" s="72">
        <f t="shared" ref="F10:K10" si="0">AVERAGE(F6:F9)</f>
        <v>2.4921746580763063E-3</v>
      </c>
      <c r="G10" s="73">
        <f t="shared" si="0"/>
        <v>-4.9917361111111148E-2</v>
      </c>
      <c r="H10" s="73">
        <f t="shared" si="0"/>
        <v>99.537384938224648</v>
      </c>
      <c r="I10" s="72">
        <f t="shared" si="0"/>
        <v>1.3812748660479452E-3</v>
      </c>
      <c r="J10" s="73">
        <f t="shared" si="0"/>
        <v>9.1013541666670889E-3</v>
      </c>
      <c r="K10" s="73">
        <f t="shared" si="0"/>
        <v>99.639014152433006</v>
      </c>
    </row>
    <row r="11" spans="1:11" x14ac:dyDescent="0.3">
      <c r="A11" s="37"/>
      <c r="B11" s="37"/>
      <c r="C11" s="37"/>
      <c r="D11" s="37"/>
      <c r="E11" s="37"/>
      <c r="F11" s="37"/>
      <c r="G11" s="37"/>
      <c r="H11" s="37"/>
      <c r="I11" s="37"/>
    </row>
    <row r="12" spans="1:11" x14ac:dyDescent="0.3">
      <c r="A12" s="37"/>
      <c r="B12" s="42"/>
      <c r="C12" s="42"/>
      <c r="D12" s="42"/>
      <c r="E12" s="42"/>
      <c r="F12" s="42"/>
      <c r="G12" s="42"/>
      <c r="H12" s="42"/>
      <c r="I12" s="37"/>
    </row>
    <row r="13" spans="1:11" x14ac:dyDescent="0.3">
      <c r="A13" s="37"/>
      <c r="B13" s="38"/>
      <c r="C13" s="43"/>
      <c r="D13" s="43"/>
      <c r="E13" s="43"/>
      <c r="F13" s="43"/>
      <c r="G13" s="43"/>
      <c r="H13" s="43"/>
      <c r="I13" s="37"/>
    </row>
    <row r="14" spans="1:11" x14ac:dyDescent="0.3">
      <c r="A14" s="37"/>
      <c r="B14" s="38"/>
      <c r="C14" s="39"/>
      <c r="D14" s="39"/>
      <c r="E14" s="39"/>
      <c r="F14" s="39"/>
      <c r="G14" s="39"/>
      <c r="H14" s="39"/>
      <c r="I14" s="37"/>
    </row>
    <row r="15" spans="1:11" x14ac:dyDescent="0.3">
      <c r="A15" s="37"/>
      <c r="B15" s="38"/>
      <c r="C15" s="40"/>
      <c r="D15" s="41"/>
      <c r="E15" s="44"/>
      <c r="F15" s="45"/>
      <c r="G15" s="44"/>
      <c r="H15" s="45"/>
      <c r="I15" s="37"/>
    </row>
    <row r="16" spans="1:11" x14ac:dyDescent="0.3">
      <c r="A16" s="37"/>
      <c r="B16" s="38"/>
      <c r="C16" s="40"/>
      <c r="D16" s="41"/>
      <c r="E16" s="40"/>
      <c r="F16" s="41"/>
      <c r="G16" s="40"/>
      <c r="H16" s="41"/>
      <c r="I16" s="37"/>
    </row>
    <row r="17" spans="1:9" x14ac:dyDescent="0.3">
      <c r="A17" s="37"/>
      <c r="B17" s="38"/>
      <c r="C17" s="40"/>
      <c r="D17" s="41"/>
      <c r="E17" s="40"/>
      <c r="F17" s="41"/>
      <c r="G17" s="40"/>
      <c r="H17" s="41"/>
      <c r="I17" s="37"/>
    </row>
    <row r="18" spans="1:9" x14ac:dyDescent="0.3">
      <c r="A18" s="37"/>
      <c r="B18" s="38"/>
      <c r="C18" s="40"/>
      <c r="D18" s="41"/>
      <c r="E18" s="40"/>
      <c r="F18" s="41"/>
      <c r="G18" s="40"/>
      <c r="H18" s="41"/>
      <c r="I18" s="37"/>
    </row>
    <row r="19" spans="1:9" x14ac:dyDescent="0.3">
      <c r="A19" s="37"/>
      <c r="B19" s="38"/>
      <c r="C19" s="44"/>
      <c r="D19" s="45"/>
      <c r="E19" s="40"/>
      <c r="F19" s="41"/>
      <c r="G19" s="40"/>
      <c r="H19" s="41"/>
      <c r="I19" s="37"/>
    </row>
    <row r="20" spans="1:9" x14ac:dyDescent="0.3">
      <c r="A20" s="37"/>
      <c r="B20" s="38"/>
      <c r="C20" s="40"/>
      <c r="D20" s="41"/>
      <c r="E20" s="40"/>
      <c r="F20" s="41"/>
      <c r="G20" s="40"/>
      <c r="H20" s="41"/>
      <c r="I20" s="37"/>
    </row>
    <row r="21" spans="1:9" x14ac:dyDescent="0.3">
      <c r="A21" s="37"/>
      <c r="B21" s="37"/>
      <c r="C21" s="37"/>
      <c r="D21" s="37"/>
      <c r="E21" s="37"/>
      <c r="F21" s="37"/>
      <c r="G21" s="37"/>
      <c r="H21" s="37"/>
      <c r="I21" s="37"/>
    </row>
    <row r="22" spans="1:9" x14ac:dyDescent="0.3">
      <c r="A22" s="37"/>
      <c r="B22" s="37"/>
      <c r="C22" s="37"/>
      <c r="D22" s="37"/>
      <c r="E22" s="37"/>
      <c r="F22" s="37"/>
      <c r="G22" s="37"/>
      <c r="H22" s="37"/>
      <c r="I22" s="37"/>
    </row>
    <row r="23" spans="1:9" x14ac:dyDescent="0.3">
      <c r="A23" s="37"/>
      <c r="B23" s="37"/>
      <c r="C23" s="37"/>
      <c r="D23" s="37"/>
      <c r="E23" s="37"/>
      <c r="F23" s="37"/>
      <c r="G23" s="37"/>
      <c r="H23" s="37"/>
      <c r="I23" s="37"/>
    </row>
  </sheetData>
  <mergeCells count="4">
    <mergeCell ref="I3:K3"/>
    <mergeCell ref="F3:H3"/>
    <mergeCell ref="C3:E3"/>
    <mergeCell ref="B2:H2"/>
  </mergeCells>
  <phoneticPr fontId="1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64"/>
  <sheetViews>
    <sheetView topLeftCell="A7" zoomScale="70" zoomScaleNormal="70" workbookViewId="0">
      <selection activeCell="E16" sqref="E16:I19"/>
    </sheetView>
  </sheetViews>
  <sheetFormatPr defaultRowHeight="16.5" x14ac:dyDescent="0.3"/>
  <cols>
    <col min="3" max="3" width="15.375" bestFit="1" customWidth="1"/>
    <col min="5" max="5" width="11.625" bestFit="1" customWidth="1"/>
    <col min="16" max="16" width="11.75" bestFit="1" customWidth="1"/>
    <col min="17" max="17" width="12.5" bestFit="1" customWidth="1"/>
    <col min="18" max="18" width="18.125" customWidth="1"/>
  </cols>
  <sheetData>
    <row r="1" spans="2:18" ht="17.25" thickBot="1" x14ac:dyDescent="0.35"/>
    <row r="2" spans="2:18" ht="17.25" thickBot="1" x14ac:dyDescent="0.35">
      <c r="B2" s="53"/>
      <c r="C2" s="53"/>
      <c r="D2" s="54"/>
      <c r="E2" s="100" t="s">
        <v>50</v>
      </c>
      <c r="F2" s="101"/>
      <c r="G2" s="101"/>
      <c r="H2" s="101"/>
      <c r="I2" s="65"/>
      <c r="J2" s="100" t="s">
        <v>47</v>
      </c>
      <c r="K2" s="101"/>
      <c r="L2" s="101"/>
      <c r="M2" s="101"/>
      <c r="N2" s="102"/>
      <c r="O2" s="89"/>
      <c r="P2" s="103" t="s">
        <v>45</v>
      </c>
      <c r="Q2" s="104"/>
      <c r="R2" s="105"/>
    </row>
    <row r="3" spans="2:18" ht="17.25" thickBot="1" x14ac:dyDescent="0.35">
      <c r="B3" s="46"/>
      <c r="C3" s="46"/>
      <c r="D3" s="47" t="s">
        <v>2</v>
      </c>
      <c r="E3" s="51" t="s">
        <v>25</v>
      </c>
      <c r="F3" s="52" t="s">
        <v>26</v>
      </c>
      <c r="G3" s="52" t="s">
        <v>27</v>
      </c>
      <c r="H3" s="52" t="s">
        <v>28</v>
      </c>
      <c r="I3" s="52" t="s">
        <v>44</v>
      </c>
      <c r="J3" s="51" t="s">
        <v>25</v>
      </c>
      <c r="K3" s="52" t="s">
        <v>26</v>
      </c>
      <c r="L3" s="52" t="s">
        <v>27</v>
      </c>
      <c r="M3" s="52" t="s">
        <v>28</v>
      </c>
      <c r="N3" s="52" t="s">
        <v>44</v>
      </c>
      <c r="O3" s="88" t="s">
        <v>39</v>
      </c>
      <c r="P3" s="81" t="s">
        <v>39</v>
      </c>
      <c r="Q3" s="81" t="s">
        <v>40</v>
      </c>
      <c r="R3" s="84" t="s">
        <v>46</v>
      </c>
    </row>
    <row r="4" spans="2:18" x14ac:dyDescent="0.3">
      <c r="B4" s="58" t="s">
        <v>3</v>
      </c>
      <c r="C4" s="59" t="s">
        <v>0</v>
      </c>
      <c r="D4" s="59">
        <v>14000</v>
      </c>
      <c r="E4" s="66">
        <v>13940.982400000001</v>
      </c>
      <c r="F4" s="67">
        <v>41.298099999999998</v>
      </c>
      <c r="G4" s="67">
        <v>41.253100000000003</v>
      </c>
      <c r="H4" s="67">
        <v>43.825899999999997</v>
      </c>
      <c r="I4" s="67">
        <v>14079.321</v>
      </c>
      <c r="J4" s="66">
        <v>13925.3552</v>
      </c>
      <c r="K4" s="67">
        <v>41.339199999999998</v>
      </c>
      <c r="L4" s="67">
        <v>41.376800000000003</v>
      </c>
      <c r="M4" s="67">
        <v>44.006500000000003</v>
      </c>
      <c r="N4" s="67">
        <v>13831.218000000001</v>
      </c>
      <c r="O4" s="84">
        <f>(J4-D4)/D4</f>
        <v>-5.3317714285714309E-3</v>
      </c>
      <c r="P4" s="85">
        <f t="shared" ref="P4:P27" si="0">(J4-E4)/E4</f>
        <v>-1.1209540010609876E-3</v>
      </c>
      <c r="Q4" s="78">
        <f t="shared" ref="Q4:Q27" si="1">(K4-F4)</f>
        <v>4.1100000000000136E-2</v>
      </c>
      <c r="R4" s="86">
        <f>(100*N4)/I4</f>
        <v>98.237819849408936</v>
      </c>
    </row>
    <row r="5" spans="2:18" x14ac:dyDescent="0.3">
      <c r="B5" s="60" t="s">
        <v>4</v>
      </c>
      <c r="C5" s="61"/>
      <c r="D5" s="61">
        <v>8000</v>
      </c>
      <c r="E5" s="68">
        <v>7909.8656000000001</v>
      </c>
      <c r="F5" s="69">
        <v>39.557000000000002</v>
      </c>
      <c r="G5" s="69">
        <v>40.140099999999997</v>
      </c>
      <c r="H5" s="69">
        <v>42.6404</v>
      </c>
      <c r="I5" s="69">
        <v>12436.755999999999</v>
      </c>
      <c r="J5" s="68">
        <v>7895.6671999999999</v>
      </c>
      <c r="K5" s="69">
        <v>39.636299999999999</v>
      </c>
      <c r="L5" s="69">
        <v>40.190800000000003</v>
      </c>
      <c r="M5" s="69">
        <v>42.683799999999998</v>
      </c>
      <c r="N5" s="69">
        <v>12371.305</v>
      </c>
      <c r="O5" s="84">
        <f t="shared" ref="O5:O63" si="2">(J5-D5)/D5</f>
        <v>-1.3041600000000016E-2</v>
      </c>
      <c r="P5" s="84">
        <f>(J5-E5)/E5</f>
        <v>-1.7950241784133753E-3</v>
      </c>
      <c r="Q5" s="76">
        <f>(K5-F5)</f>
        <v>7.9299999999996373E-2</v>
      </c>
      <c r="R5" s="87">
        <f>(100*N5)/I5</f>
        <v>99.473729322984227</v>
      </c>
    </row>
    <row r="6" spans="2:18" x14ac:dyDescent="0.3">
      <c r="B6" s="60"/>
      <c r="C6" s="61"/>
      <c r="D6" s="61">
        <v>5000</v>
      </c>
      <c r="E6" s="68">
        <v>4929.88</v>
      </c>
      <c r="F6" s="69">
        <v>37.308399999999999</v>
      </c>
      <c r="G6" s="69">
        <v>38.790300000000002</v>
      </c>
      <c r="H6" s="69">
        <v>41.164400000000001</v>
      </c>
      <c r="I6" s="69">
        <v>11702.703</v>
      </c>
      <c r="J6" s="68">
        <v>4898.1487999999999</v>
      </c>
      <c r="K6" s="69">
        <v>37.526800000000001</v>
      </c>
      <c r="L6" s="69">
        <v>38.866700000000002</v>
      </c>
      <c r="M6" s="69">
        <v>41.207099999999997</v>
      </c>
      <c r="N6" s="69">
        <v>11704.169</v>
      </c>
      <c r="O6" s="84">
        <f t="shared" si="2"/>
        <v>-2.0370240000000012E-2</v>
      </c>
      <c r="P6" s="84">
        <f t="shared" si="0"/>
        <v>-6.4365055538877563E-3</v>
      </c>
      <c r="Q6" s="76">
        <f t="shared" si="1"/>
        <v>0.21840000000000259</v>
      </c>
      <c r="R6" s="87">
        <f t="shared" ref="R6:R60" si="3">(100*N6)/I6</f>
        <v>100.01252702046698</v>
      </c>
    </row>
    <row r="7" spans="2:18" ht="17.25" thickBot="1" x14ac:dyDescent="0.35">
      <c r="B7" s="60"/>
      <c r="C7" s="62"/>
      <c r="D7" s="61">
        <v>3500</v>
      </c>
      <c r="E7" s="68">
        <v>3417.3568</v>
      </c>
      <c r="F7" s="69">
        <v>34.6233</v>
      </c>
      <c r="G7" s="69">
        <v>37.310499999999998</v>
      </c>
      <c r="H7" s="69">
        <v>39.654400000000003</v>
      </c>
      <c r="I7" s="69">
        <v>11389.891</v>
      </c>
      <c r="J7" s="68">
        <v>3394.1952000000001</v>
      </c>
      <c r="K7" s="69">
        <v>35.609900000000003</v>
      </c>
      <c r="L7" s="69">
        <v>37.845399999999998</v>
      </c>
      <c r="M7" s="69">
        <v>40.162199999999999</v>
      </c>
      <c r="N7" s="69">
        <v>11288.117</v>
      </c>
      <c r="O7" s="84">
        <f t="shared" si="2"/>
        <v>-3.0229942857142825E-2</v>
      </c>
      <c r="P7" s="84">
        <f>(J7-E7)/E7</f>
        <v>-6.7776358617279613E-3</v>
      </c>
      <c r="Q7" s="76">
        <f>(K7-F7)</f>
        <v>0.98660000000000281</v>
      </c>
      <c r="R7" s="87">
        <f>(100*N7)/I7</f>
        <v>99.106453257542142</v>
      </c>
    </row>
    <row r="8" spans="2:18" x14ac:dyDescent="0.3">
      <c r="B8" s="60"/>
      <c r="C8" s="59" t="s">
        <v>1</v>
      </c>
      <c r="D8" s="59">
        <v>14000</v>
      </c>
      <c r="E8" s="68">
        <v>13855.510399999999</v>
      </c>
      <c r="F8" s="69">
        <v>35.5627</v>
      </c>
      <c r="G8" s="69">
        <v>42.3217</v>
      </c>
      <c r="H8" s="69">
        <v>42.780099999999997</v>
      </c>
      <c r="I8" s="69">
        <v>17220.994999999999</v>
      </c>
      <c r="J8" s="68">
        <v>13957.9632</v>
      </c>
      <c r="K8" s="69">
        <v>35.358499999999999</v>
      </c>
      <c r="L8" s="69">
        <v>42.220799999999997</v>
      </c>
      <c r="M8" s="69">
        <v>42.673699999999997</v>
      </c>
      <c r="N8" s="69">
        <v>17042.78</v>
      </c>
      <c r="O8" s="84">
        <f t="shared" si="2"/>
        <v>-3.0026285714285614E-3</v>
      </c>
      <c r="P8" s="84">
        <f t="shared" si="0"/>
        <v>7.3943721337036373E-3</v>
      </c>
      <c r="Q8" s="76">
        <f t="shared" si="1"/>
        <v>-0.20420000000000016</v>
      </c>
      <c r="R8" s="87">
        <f t="shared" si="3"/>
        <v>98.965129482936391</v>
      </c>
    </row>
    <row r="9" spans="2:18" x14ac:dyDescent="0.3">
      <c r="B9" s="60"/>
      <c r="C9" s="61"/>
      <c r="D9" s="61">
        <v>8000</v>
      </c>
      <c r="E9" s="68">
        <v>7937.3472000000002</v>
      </c>
      <c r="F9" s="69">
        <v>33.292900000000003</v>
      </c>
      <c r="G9" s="69">
        <v>40.946399999999997</v>
      </c>
      <c r="H9" s="69">
        <v>41.6524</v>
      </c>
      <c r="I9" s="69">
        <v>15649.807000000001</v>
      </c>
      <c r="J9" s="68">
        <v>7949.0735999999997</v>
      </c>
      <c r="K9" s="69">
        <v>32.723599999999998</v>
      </c>
      <c r="L9" s="69">
        <v>40.4878</v>
      </c>
      <c r="M9" s="69">
        <v>41.241999999999997</v>
      </c>
      <c r="N9" s="69">
        <v>15389.099</v>
      </c>
      <c r="O9" s="84">
        <f t="shared" si="2"/>
        <v>-6.365800000000036E-3</v>
      </c>
      <c r="P9" s="84">
        <f t="shared" si="0"/>
        <v>1.4773701722408663E-3</v>
      </c>
      <c r="Q9" s="76">
        <f t="shared" si="1"/>
        <v>-0.56930000000000547</v>
      </c>
      <c r="R9" s="87">
        <f t="shared" si="3"/>
        <v>98.334113641145848</v>
      </c>
    </row>
    <row r="10" spans="2:18" x14ac:dyDescent="0.3">
      <c r="B10" s="60"/>
      <c r="C10" s="61"/>
      <c r="D10" s="61">
        <v>5000</v>
      </c>
      <c r="E10" s="68">
        <v>4940.5200000000004</v>
      </c>
      <c r="F10" s="69">
        <v>30.9617</v>
      </c>
      <c r="G10" s="69">
        <v>39.660400000000003</v>
      </c>
      <c r="H10" s="69">
        <v>40.520000000000003</v>
      </c>
      <c r="I10" s="69">
        <v>14319.445</v>
      </c>
      <c r="J10" s="68">
        <v>4991.2736000000004</v>
      </c>
      <c r="K10" s="69">
        <v>30.976099999999999</v>
      </c>
      <c r="L10" s="69">
        <v>39.65</v>
      </c>
      <c r="M10" s="69">
        <v>40.508800000000001</v>
      </c>
      <c r="N10" s="69">
        <v>14271.263999999999</v>
      </c>
      <c r="O10" s="84">
        <f t="shared" si="2"/>
        <v>-1.7452799999999116E-3</v>
      </c>
      <c r="P10" s="84">
        <f t="shared" si="0"/>
        <v>1.0272926736456892E-2</v>
      </c>
      <c r="Q10" s="76">
        <f t="shared" si="1"/>
        <v>1.4399999999998414E-2</v>
      </c>
      <c r="R10" s="87">
        <f t="shared" si="3"/>
        <v>99.663527462132777</v>
      </c>
    </row>
    <row r="11" spans="2:18" ht="17.25" thickBot="1" x14ac:dyDescent="0.35">
      <c r="B11" s="60"/>
      <c r="C11" s="62"/>
      <c r="D11" s="61">
        <v>3500</v>
      </c>
      <c r="E11" s="68">
        <v>3457.2592</v>
      </c>
      <c r="F11" s="69">
        <v>29.347000000000001</v>
      </c>
      <c r="G11" s="69">
        <v>39.094000000000001</v>
      </c>
      <c r="H11" s="69">
        <v>40.051400000000001</v>
      </c>
      <c r="I11" s="69">
        <v>13563.772000000001</v>
      </c>
      <c r="J11" s="68">
        <v>3474.7887999999998</v>
      </c>
      <c r="K11" s="69">
        <v>29.354600000000001</v>
      </c>
      <c r="L11" s="69">
        <v>39.0929</v>
      </c>
      <c r="M11" s="69">
        <v>40.055100000000003</v>
      </c>
      <c r="N11" s="69">
        <v>13521.316999999999</v>
      </c>
      <c r="O11" s="84">
        <f t="shared" si="2"/>
        <v>-7.2032000000000545E-3</v>
      </c>
      <c r="P11" s="82">
        <f t="shared" si="0"/>
        <v>5.0703748217662842E-3</v>
      </c>
      <c r="Q11" s="77">
        <f t="shared" si="1"/>
        <v>7.6000000000000512E-3</v>
      </c>
      <c r="R11" s="83">
        <f t="shared" si="3"/>
        <v>99.686997097857429</v>
      </c>
    </row>
    <row r="12" spans="2:18" x14ac:dyDescent="0.3">
      <c r="B12" s="55" t="s">
        <v>5</v>
      </c>
      <c r="C12" s="48" t="s">
        <v>6</v>
      </c>
      <c r="D12" s="48">
        <v>6000</v>
      </c>
      <c r="E12" s="66">
        <v>5900.5511999999999</v>
      </c>
      <c r="F12" s="67">
        <v>41.65</v>
      </c>
      <c r="G12" s="67">
        <v>43.572499999999998</v>
      </c>
      <c r="H12" s="67">
        <v>45.472999999999999</v>
      </c>
      <c r="I12" s="67">
        <v>13343.795</v>
      </c>
      <c r="J12" s="66">
        <v>5910.7936</v>
      </c>
      <c r="K12" s="67">
        <v>41.751100000000001</v>
      </c>
      <c r="L12" s="67">
        <v>43.625300000000003</v>
      </c>
      <c r="M12" s="67">
        <v>45.400700000000001</v>
      </c>
      <c r="N12" s="67">
        <v>13499.14</v>
      </c>
      <c r="O12" s="85">
        <f t="shared" si="2"/>
        <v>-1.4867733333333338E-2</v>
      </c>
      <c r="P12" s="85">
        <f t="shared" si="0"/>
        <v>1.7358378315571754E-3</v>
      </c>
      <c r="Q12" s="78">
        <f t="shared" si="1"/>
        <v>0.10110000000000241</v>
      </c>
      <c r="R12" s="86">
        <f t="shared" si="3"/>
        <v>101.16417405992823</v>
      </c>
    </row>
    <row r="13" spans="2:18" x14ac:dyDescent="0.3">
      <c r="B13" s="56" t="s">
        <v>7</v>
      </c>
      <c r="C13" s="49"/>
      <c r="D13" s="49">
        <v>4000</v>
      </c>
      <c r="E13" s="68">
        <v>3958.8488000000002</v>
      </c>
      <c r="F13" s="69">
        <v>40.757899999999999</v>
      </c>
      <c r="G13" s="69">
        <v>42.750399999999999</v>
      </c>
      <c r="H13" s="69">
        <v>44.092799999999997</v>
      </c>
      <c r="I13" s="69">
        <v>12358.669</v>
      </c>
      <c r="J13" s="68">
        <v>3943.3672000000001</v>
      </c>
      <c r="K13" s="69">
        <v>40.8538</v>
      </c>
      <c r="L13" s="69">
        <v>42.710099999999997</v>
      </c>
      <c r="M13" s="69">
        <v>43.990299999999998</v>
      </c>
      <c r="N13" s="69">
        <v>12647.581</v>
      </c>
      <c r="O13" s="84">
        <f t="shared" si="2"/>
        <v>-1.4158199999999965E-2</v>
      </c>
      <c r="P13" s="84">
        <f t="shared" si="0"/>
        <v>-3.9106317978095228E-3</v>
      </c>
      <c r="Q13" s="76">
        <f t="shared" si="1"/>
        <v>9.5900000000000318E-2</v>
      </c>
      <c r="R13" s="87">
        <f t="shared" si="3"/>
        <v>102.33772746887226</v>
      </c>
    </row>
    <row r="14" spans="2:18" x14ac:dyDescent="0.3">
      <c r="B14" s="56"/>
      <c r="C14" s="49"/>
      <c r="D14" s="49">
        <v>2500</v>
      </c>
      <c r="E14" s="68">
        <v>2466.6968000000002</v>
      </c>
      <c r="F14" s="69">
        <v>38.879300000000001</v>
      </c>
      <c r="G14" s="69">
        <v>41.439900000000002</v>
      </c>
      <c r="H14" s="69">
        <v>42.463200000000001</v>
      </c>
      <c r="I14" s="69">
        <v>11347.179</v>
      </c>
      <c r="J14" s="68">
        <v>2443.2168000000001</v>
      </c>
      <c r="K14" s="69">
        <v>39.017400000000002</v>
      </c>
      <c r="L14" s="69">
        <v>41.563200000000002</v>
      </c>
      <c r="M14" s="69">
        <v>42.668500000000002</v>
      </c>
      <c r="N14" s="69">
        <v>11325.478999999999</v>
      </c>
      <c r="O14" s="84">
        <f t="shared" si="2"/>
        <v>-2.271327999999994E-2</v>
      </c>
      <c r="P14" s="84">
        <f t="shared" si="0"/>
        <v>-9.5188026351678157E-3</v>
      </c>
      <c r="Q14" s="76">
        <f t="shared" si="1"/>
        <v>0.13810000000000144</v>
      </c>
      <c r="R14" s="87">
        <f t="shared" si="3"/>
        <v>99.808763041457254</v>
      </c>
    </row>
    <row r="15" spans="2:18" ht="17.25" thickBot="1" x14ac:dyDescent="0.35">
      <c r="B15" s="56"/>
      <c r="C15" s="50"/>
      <c r="D15" s="50">
        <v>1600</v>
      </c>
      <c r="E15" s="68">
        <v>1575.8920000000001</v>
      </c>
      <c r="F15" s="69">
        <v>37.481499999999997</v>
      </c>
      <c r="G15" s="69">
        <v>40.679499999999997</v>
      </c>
      <c r="H15" s="69">
        <v>41.741599999999998</v>
      </c>
      <c r="I15" s="69">
        <v>10566.413</v>
      </c>
      <c r="J15" s="68">
        <v>1591.212</v>
      </c>
      <c r="K15" s="69">
        <v>37.928600000000003</v>
      </c>
      <c r="L15" s="69">
        <v>40.846400000000003</v>
      </c>
      <c r="M15" s="69">
        <v>41.936300000000003</v>
      </c>
      <c r="N15" s="69">
        <v>10664.584000000001</v>
      </c>
      <c r="O15" s="84">
        <f t="shared" si="2"/>
        <v>-5.4925000000000069E-3</v>
      </c>
      <c r="P15" s="84">
        <f t="shared" si="0"/>
        <v>9.7214783754216248E-3</v>
      </c>
      <c r="Q15" s="76">
        <f t="shared" si="1"/>
        <v>0.44710000000000605</v>
      </c>
      <c r="R15" s="87">
        <f t="shared" si="3"/>
        <v>100.92908539539388</v>
      </c>
    </row>
    <row r="16" spans="2:18" x14ac:dyDescent="0.3">
      <c r="B16" s="56"/>
      <c r="C16" s="48" t="s">
        <v>8</v>
      </c>
      <c r="D16" s="48">
        <v>6000</v>
      </c>
      <c r="E16" s="68">
        <v>5893.9255999999996</v>
      </c>
      <c r="F16" s="69">
        <v>39.003</v>
      </c>
      <c r="G16" s="69">
        <v>41.557899999999997</v>
      </c>
      <c r="H16" s="69">
        <v>42.722200000000001</v>
      </c>
      <c r="I16" s="69">
        <v>11329.8</v>
      </c>
      <c r="J16" s="68">
        <v>5941.7911999999997</v>
      </c>
      <c r="K16" s="69">
        <v>38.921100000000003</v>
      </c>
      <c r="L16" s="69">
        <v>41.582500000000003</v>
      </c>
      <c r="M16" s="69">
        <v>42.747700000000002</v>
      </c>
      <c r="N16" s="69">
        <v>11218.556</v>
      </c>
      <c r="O16" s="84">
        <f t="shared" si="2"/>
        <v>-9.7014666666667224E-3</v>
      </c>
      <c r="P16" s="84">
        <f t="shared" si="0"/>
        <v>8.1211747905335103E-3</v>
      </c>
      <c r="Q16" s="76">
        <f t="shared" si="1"/>
        <v>-8.1899999999997419E-2</v>
      </c>
      <c r="R16" s="87">
        <f t="shared" si="3"/>
        <v>99.018129181450703</v>
      </c>
    </row>
    <row r="17" spans="2:18" x14ac:dyDescent="0.3">
      <c r="B17" s="56"/>
      <c r="C17" s="49"/>
      <c r="D17" s="49">
        <v>4000</v>
      </c>
      <c r="E17" s="68">
        <v>3895.8447999999999</v>
      </c>
      <c r="F17" s="69">
        <v>37.034399999999998</v>
      </c>
      <c r="G17" s="69">
        <v>39.7819</v>
      </c>
      <c r="H17" s="69">
        <v>40.749299999999998</v>
      </c>
      <c r="I17" s="69">
        <v>10921.424999999999</v>
      </c>
      <c r="J17" s="68">
        <v>3953.9551999999999</v>
      </c>
      <c r="K17" s="69">
        <v>37.385899999999999</v>
      </c>
      <c r="L17" s="69">
        <v>40.147300000000001</v>
      </c>
      <c r="M17" s="69">
        <v>41.0976</v>
      </c>
      <c r="N17" s="69">
        <v>10659.311</v>
      </c>
      <c r="O17" s="84">
        <f t="shared" si="2"/>
        <v>-1.151120000000003E-2</v>
      </c>
      <c r="P17" s="84">
        <f t="shared" si="0"/>
        <v>1.4915994600195579E-2</v>
      </c>
      <c r="Q17" s="76">
        <f t="shared" si="1"/>
        <v>0.35150000000000148</v>
      </c>
      <c r="R17" s="87">
        <f t="shared" si="3"/>
        <v>97.600001831262858</v>
      </c>
    </row>
    <row r="18" spans="2:18" x14ac:dyDescent="0.3">
      <c r="B18" s="56"/>
      <c r="C18" s="49"/>
      <c r="D18" s="49">
        <v>2500</v>
      </c>
      <c r="E18" s="68">
        <v>2467.4792000000002</v>
      </c>
      <c r="F18" s="69">
        <v>34.585099999999997</v>
      </c>
      <c r="G18" s="69">
        <v>38.188800000000001</v>
      </c>
      <c r="H18" s="69">
        <v>39.470999999999997</v>
      </c>
      <c r="I18" s="69">
        <v>10127.225</v>
      </c>
      <c r="J18" s="68">
        <v>2481.1432</v>
      </c>
      <c r="K18" s="69">
        <v>34.8249</v>
      </c>
      <c r="L18" s="69">
        <v>38.427599999999998</v>
      </c>
      <c r="M18" s="69">
        <v>39.630800000000001</v>
      </c>
      <c r="N18" s="69">
        <v>10016.236999999999</v>
      </c>
      <c r="O18" s="84">
        <f t="shared" si="2"/>
        <v>-7.5427200000000088E-3</v>
      </c>
      <c r="P18" s="84">
        <f t="shared" si="0"/>
        <v>5.5376353324476891E-3</v>
      </c>
      <c r="Q18" s="76">
        <f t="shared" si="1"/>
        <v>0.23980000000000246</v>
      </c>
      <c r="R18" s="87">
        <f t="shared" si="3"/>
        <v>98.904063057747791</v>
      </c>
    </row>
    <row r="19" spans="2:18" ht="17.25" thickBot="1" x14ac:dyDescent="0.35">
      <c r="B19" s="56"/>
      <c r="C19" s="50"/>
      <c r="D19" s="50">
        <v>1600</v>
      </c>
      <c r="E19" s="68">
        <v>1579.3720000000001</v>
      </c>
      <c r="F19" s="69">
        <v>33.083300000000001</v>
      </c>
      <c r="G19" s="69">
        <v>37.464799999999997</v>
      </c>
      <c r="H19" s="69">
        <v>38.960700000000003</v>
      </c>
      <c r="I19" s="69">
        <v>9434.3529999999992</v>
      </c>
      <c r="J19" s="68">
        <v>1594.6776</v>
      </c>
      <c r="K19" s="69">
        <v>33.3508</v>
      </c>
      <c r="L19" s="69">
        <v>37.7378</v>
      </c>
      <c r="M19" s="69">
        <v>39.125</v>
      </c>
      <c r="N19" s="69">
        <v>9363.8549999999996</v>
      </c>
      <c r="O19" s="84">
        <f t="shared" si="2"/>
        <v>-3.32650000000001E-3</v>
      </c>
      <c r="P19" s="84">
        <f t="shared" si="0"/>
        <v>9.6909404497483257E-3</v>
      </c>
      <c r="Q19" s="76">
        <f t="shared" si="1"/>
        <v>0.26749999999999829</v>
      </c>
      <c r="R19" s="87">
        <f t="shared" si="3"/>
        <v>99.25275214951148</v>
      </c>
    </row>
    <row r="20" spans="2:18" x14ac:dyDescent="0.3">
      <c r="B20" s="56"/>
      <c r="C20" s="48" t="s">
        <v>9</v>
      </c>
      <c r="D20" s="48">
        <v>10000</v>
      </c>
      <c r="E20" s="68">
        <v>9963.2824000000001</v>
      </c>
      <c r="F20" s="69">
        <v>37.5075</v>
      </c>
      <c r="G20" s="69">
        <v>39.491500000000002</v>
      </c>
      <c r="H20" s="69">
        <v>42.540799999999997</v>
      </c>
      <c r="I20" s="69">
        <v>24684.546999999999</v>
      </c>
      <c r="J20" s="68">
        <v>9969.7504000000008</v>
      </c>
      <c r="K20" s="69">
        <v>37.544199999999996</v>
      </c>
      <c r="L20" s="69">
        <v>39.483199999999997</v>
      </c>
      <c r="M20" s="69">
        <v>42.535200000000003</v>
      </c>
      <c r="N20" s="69">
        <v>24675.794999999998</v>
      </c>
      <c r="O20" s="84">
        <f t="shared" si="2"/>
        <v>-3.0249599999999191E-3</v>
      </c>
      <c r="P20" s="84">
        <f t="shared" si="0"/>
        <v>6.4918364654611787E-4</v>
      </c>
      <c r="Q20" s="76">
        <f t="shared" si="1"/>
        <v>3.669999999999618E-2</v>
      </c>
      <c r="R20" s="87">
        <f t="shared" si="3"/>
        <v>99.964544619757461</v>
      </c>
    </row>
    <row r="21" spans="2:18" x14ac:dyDescent="0.3">
      <c r="B21" s="56"/>
      <c r="C21" s="49"/>
      <c r="D21" s="49">
        <v>7000</v>
      </c>
      <c r="E21" s="68">
        <v>6969.3936000000003</v>
      </c>
      <c r="F21" s="69">
        <v>36.671700000000001</v>
      </c>
      <c r="G21" s="69">
        <v>39.025599999999997</v>
      </c>
      <c r="H21" s="69">
        <v>41.646299999999997</v>
      </c>
      <c r="I21" s="69">
        <v>23178.538</v>
      </c>
      <c r="J21" s="68">
        <v>6976.8927999999996</v>
      </c>
      <c r="K21" s="69">
        <v>36.7453</v>
      </c>
      <c r="L21" s="69">
        <v>39.0032</v>
      </c>
      <c r="M21" s="69">
        <v>41.633299999999998</v>
      </c>
      <c r="N21" s="69">
        <v>23120.940999999999</v>
      </c>
      <c r="O21" s="84">
        <f t="shared" si="2"/>
        <v>-3.301028571428625E-3</v>
      </c>
      <c r="P21" s="84">
        <f t="shared" si="0"/>
        <v>1.0760190097455955E-3</v>
      </c>
      <c r="Q21" s="76">
        <f t="shared" si="1"/>
        <v>7.3599999999999E-2</v>
      </c>
      <c r="R21" s="87">
        <f t="shared" si="3"/>
        <v>99.751507191696049</v>
      </c>
    </row>
    <row r="22" spans="2:18" x14ac:dyDescent="0.3">
      <c r="B22" s="56"/>
      <c r="C22" s="49"/>
      <c r="D22" s="49">
        <v>4500</v>
      </c>
      <c r="E22" s="68">
        <v>4468.2215999999999</v>
      </c>
      <c r="F22" s="69">
        <v>34.597999999999999</v>
      </c>
      <c r="G22" s="69">
        <v>38.0398</v>
      </c>
      <c r="H22" s="69">
        <v>39.8215</v>
      </c>
      <c r="I22" s="69">
        <v>21529.780999999999</v>
      </c>
      <c r="J22" s="68">
        <v>4469.1904000000004</v>
      </c>
      <c r="K22" s="69">
        <v>34.760100000000001</v>
      </c>
      <c r="L22" s="69">
        <v>38.057899999999997</v>
      </c>
      <c r="M22" s="69">
        <v>39.916499999999999</v>
      </c>
      <c r="N22" s="69">
        <v>21417.252</v>
      </c>
      <c r="O22" s="84">
        <f t="shared" si="2"/>
        <v>-6.8465777777776873E-3</v>
      </c>
      <c r="P22" s="84">
        <f t="shared" si="0"/>
        <v>2.1682004312421655E-4</v>
      </c>
      <c r="Q22" s="76">
        <f t="shared" si="1"/>
        <v>0.16210000000000235</v>
      </c>
      <c r="R22" s="87">
        <f t="shared" si="3"/>
        <v>99.47733328081695</v>
      </c>
    </row>
    <row r="23" spans="2:18" ht="17.25" thickBot="1" x14ac:dyDescent="0.35">
      <c r="B23" s="56"/>
      <c r="C23" s="50"/>
      <c r="D23" s="50">
        <v>3000</v>
      </c>
      <c r="E23" s="68">
        <v>2978.7447999999999</v>
      </c>
      <c r="F23" s="69">
        <v>33.087299999999999</v>
      </c>
      <c r="G23" s="69">
        <v>37.515500000000003</v>
      </c>
      <c r="H23" s="69">
        <v>38.975000000000001</v>
      </c>
      <c r="I23" s="69">
        <v>20323.601999999999</v>
      </c>
      <c r="J23" s="68">
        <v>2979.1424000000002</v>
      </c>
      <c r="K23" s="69">
        <v>33.355400000000003</v>
      </c>
      <c r="L23" s="69">
        <v>37.520699999999998</v>
      </c>
      <c r="M23" s="69">
        <v>39.043999999999997</v>
      </c>
      <c r="N23" s="69">
        <v>20259.214</v>
      </c>
      <c r="O23" s="84">
        <f t="shared" si="2"/>
        <v>-6.9525333333332736E-3</v>
      </c>
      <c r="P23" s="84">
        <f t="shared" si="0"/>
        <v>1.3347904123919534E-4</v>
      </c>
      <c r="Q23" s="76">
        <f t="shared" si="1"/>
        <v>0.268100000000004</v>
      </c>
      <c r="R23" s="87">
        <f t="shared" si="3"/>
        <v>99.683186080892554</v>
      </c>
    </row>
    <row r="24" spans="2:18" x14ac:dyDescent="0.3">
      <c r="B24" s="56"/>
      <c r="C24" s="48" t="s">
        <v>10</v>
      </c>
      <c r="D24" s="48">
        <v>10000</v>
      </c>
      <c r="E24" s="68">
        <v>9973.3919999999998</v>
      </c>
      <c r="F24" s="69">
        <v>38.156100000000002</v>
      </c>
      <c r="G24" s="69">
        <v>43.016300000000001</v>
      </c>
      <c r="H24" s="69">
        <v>43.777200000000001</v>
      </c>
      <c r="I24" s="69">
        <v>29808.828000000001</v>
      </c>
      <c r="J24" s="68">
        <v>9973.2127999999993</v>
      </c>
      <c r="K24" s="69">
        <v>38.143500000000003</v>
      </c>
      <c r="L24" s="69">
        <v>43.084299999999999</v>
      </c>
      <c r="M24" s="69">
        <v>43.8187</v>
      </c>
      <c r="N24" s="69">
        <v>29621.644</v>
      </c>
      <c r="O24" s="84">
        <f t="shared" si="2"/>
        <v>-2.6787200000000667E-3</v>
      </c>
      <c r="P24" s="84">
        <f t="shared" si="0"/>
        <v>-1.7967808745559369E-5</v>
      </c>
      <c r="Q24" s="76">
        <f t="shared" si="1"/>
        <v>-1.2599999999999056E-2</v>
      </c>
      <c r="R24" s="87">
        <f t="shared" si="3"/>
        <v>99.372051796199429</v>
      </c>
    </row>
    <row r="25" spans="2:18" x14ac:dyDescent="0.3">
      <c r="B25" s="56"/>
      <c r="C25" s="49"/>
      <c r="D25" s="49">
        <v>7000</v>
      </c>
      <c r="E25" s="68">
        <v>6965.8591999999999</v>
      </c>
      <c r="F25" s="69">
        <v>37.402099999999997</v>
      </c>
      <c r="G25" s="69">
        <v>42.267800000000001</v>
      </c>
      <c r="H25" s="69">
        <v>42.745100000000001</v>
      </c>
      <c r="I25" s="69">
        <v>28393.594000000001</v>
      </c>
      <c r="J25" s="68">
        <v>6981.0064000000002</v>
      </c>
      <c r="K25" s="69">
        <v>37.479500000000002</v>
      </c>
      <c r="L25" s="69">
        <v>42.554000000000002</v>
      </c>
      <c r="M25" s="69">
        <v>43.023200000000003</v>
      </c>
      <c r="N25" s="69">
        <v>27643.919000000002</v>
      </c>
      <c r="O25" s="84">
        <f t="shared" si="2"/>
        <v>-2.7133714285713984E-3</v>
      </c>
      <c r="P25" s="84">
        <f t="shared" si="0"/>
        <v>2.1744912673515335E-3</v>
      </c>
      <c r="Q25" s="76">
        <f t="shared" si="1"/>
        <v>7.7400000000004354E-2</v>
      </c>
      <c r="R25" s="87">
        <f t="shared" si="3"/>
        <v>97.35970374162568</v>
      </c>
    </row>
    <row r="26" spans="2:18" x14ac:dyDescent="0.3">
      <c r="B26" s="56"/>
      <c r="C26" s="49"/>
      <c r="D26" s="49">
        <v>4500</v>
      </c>
      <c r="E26" s="68">
        <v>4473.2439999999997</v>
      </c>
      <c r="F26" s="69">
        <v>36.207599999999999</v>
      </c>
      <c r="G26" s="69">
        <v>41.324100000000001</v>
      </c>
      <c r="H26" s="69">
        <v>41.439599999999999</v>
      </c>
      <c r="I26" s="69">
        <v>26041.094000000001</v>
      </c>
      <c r="J26" s="68">
        <v>4477.5824000000002</v>
      </c>
      <c r="K26" s="69">
        <v>36.251100000000001</v>
      </c>
      <c r="L26" s="69">
        <v>41.4696</v>
      </c>
      <c r="M26" s="69">
        <v>41.572000000000003</v>
      </c>
      <c r="N26" s="69">
        <v>25951.862000000001</v>
      </c>
      <c r="O26" s="84">
        <f t="shared" si="2"/>
        <v>-4.9816888888888364E-3</v>
      </c>
      <c r="P26" s="84">
        <f t="shared" si="0"/>
        <v>9.6985543377480583E-4</v>
      </c>
      <c r="Q26" s="76">
        <f t="shared" si="1"/>
        <v>4.3500000000001648E-2</v>
      </c>
      <c r="R26" s="87">
        <f t="shared" si="3"/>
        <v>99.657341584804385</v>
      </c>
    </row>
    <row r="27" spans="2:18" ht="17.25" thickBot="1" x14ac:dyDescent="0.35">
      <c r="B27" s="56"/>
      <c r="C27" s="50"/>
      <c r="D27" s="50">
        <v>3000</v>
      </c>
      <c r="E27" s="68">
        <v>2981.8919999999998</v>
      </c>
      <c r="F27" s="69">
        <v>34.980400000000003</v>
      </c>
      <c r="G27" s="69">
        <v>40.736600000000003</v>
      </c>
      <c r="H27" s="69">
        <v>40.588099999999997</v>
      </c>
      <c r="I27" s="69">
        <v>24153.225999999999</v>
      </c>
      <c r="J27" s="68">
        <v>2990.5295999999998</v>
      </c>
      <c r="K27" s="69">
        <v>35.230400000000003</v>
      </c>
      <c r="L27" s="69">
        <v>40.996600000000001</v>
      </c>
      <c r="M27" s="69">
        <v>40.886099999999999</v>
      </c>
      <c r="N27" s="69">
        <v>23959.629000000001</v>
      </c>
      <c r="O27" s="84">
        <f t="shared" si="2"/>
        <v>-3.1568000000000516E-3</v>
      </c>
      <c r="P27" s="84">
        <f t="shared" si="0"/>
        <v>2.8966843869596957E-3</v>
      </c>
      <c r="Q27" s="76">
        <f t="shared" si="1"/>
        <v>0.25</v>
      </c>
      <c r="R27" s="87">
        <f t="shared" si="3"/>
        <v>99.198463178376258</v>
      </c>
    </row>
    <row r="28" spans="2:18" x14ac:dyDescent="0.3">
      <c r="B28" s="56"/>
      <c r="C28" s="48" t="s">
        <v>11</v>
      </c>
      <c r="D28" s="48">
        <v>10000</v>
      </c>
      <c r="E28" s="68"/>
      <c r="F28" s="69"/>
      <c r="G28" s="69"/>
      <c r="H28" s="69"/>
      <c r="I28" s="69"/>
      <c r="J28" s="68">
        <v>9963.2127999999993</v>
      </c>
      <c r="K28" s="69">
        <v>35.386000000000003</v>
      </c>
      <c r="L28" s="69">
        <v>40.811100000000003</v>
      </c>
      <c r="M28" s="69">
        <v>43.1449</v>
      </c>
      <c r="N28" s="69">
        <v>27430.508000000002</v>
      </c>
      <c r="O28" s="84">
        <f t="shared" si="2"/>
        <v>-3.6787200000000667E-3</v>
      </c>
      <c r="P28" s="84" t="e">
        <f t="shared" ref="P28:P63" si="4">(J28-E28)/E28</f>
        <v>#DIV/0!</v>
      </c>
      <c r="Q28" s="76">
        <f t="shared" ref="Q28:Q63" si="5">(K28-F28)</f>
        <v>35.386000000000003</v>
      </c>
      <c r="R28" s="87" t="e">
        <f t="shared" si="3"/>
        <v>#DIV/0!</v>
      </c>
    </row>
    <row r="29" spans="2:18" x14ac:dyDescent="0.3">
      <c r="B29" s="56"/>
      <c r="C29" s="49"/>
      <c r="D29" s="49">
        <v>7000</v>
      </c>
      <c r="E29" s="68"/>
      <c r="F29" s="69"/>
      <c r="G29" s="69"/>
      <c r="H29" s="69"/>
      <c r="I29" s="69"/>
      <c r="J29" s="68">
        <v>6977.2623999999996</v>
      </c>
      <c r="K29" s="69">
        <v>34.840299999999999</v>
      </c>
      <c r="L29" s="69">
        <v>39.996099999999998</v>
      </c>
      <c r="M29" s="69">
        <v>42.432099999999998</v>
      </c>
      <c r="N29" s="69">
        <v>26471.365000000002</v>
      </c>
      <c r="O29" s="84">
        <f t="shared" si="2"/>
        <v>-3.2482285714286263E-3</v>
      </c>
      <c r="P29" s="84" t="e">
        <f t="shared" si="4"/>
        <v>#DIV/0!</v>
      </c>
      <c r="Q29" s="76">
        <f t="shared" si="5"/>
        <v>34.840299999999999</v>
      </c>
      <c r="R29" s="87" t="e">
        <f t="shared" si="3"/>
        <v>#DIV/0!</v>
      </c>
    </row>
    <row r="30" spans="2:18" x14ac:dyDescent="0.3">
      <c r="B30" s="56"/>
      <c r="C30" s="49"/>
      <c r="D30" s="49">
        <v>4500</v>
      </c>
      <c r="E30" s="68"/>
      <c r="F30" s="69"/>
      <c r="G30" s="69"/>
      <c r="H30" s="69"/>
      <c r="I30" s="69"/>
      <c r="J30" s="68">
        <v>4491.6808000000001</v>
      </c>
      <c r="K30" s="69">
        <v>32.988399999999999</v>
      </c>
      <c r="L30" s="69">
        <v>39.016599999999997</v>
      </c>
      <c r="M30" s="69">
        <v>41.638199999999998</v>
      </c>
      <c r="N30">
        <v>24035.055</v>
      </c>
      <c r="O30" s="84">
        <f t="shared" si="2"/>
        <v>-1.8487111111110911E-3</v>
      </c>
      <c r="P30" s="84" t="e">
        <f t="shared" si="4"/>
        <v>#DIV/0!</v>
      </c>
      <c r="Q30" s="76">
        <f t="shared" si="5"/>
        <v>32.988399999999999</v>
      </c>
      <c r="R30" s="87" t="e">
        <f>(100*M27)/I30</f>
        <v>#DIV/0!</v>
      </c>
    </row>
    <row r="31" spans="2:18" ht="17.25" thickBot="1" x14ac:dyDescent="0.35">
      <c r="B31" s="57"/>
      <c r="C31" s="50"/>
      <c r="D31" s="50">
        <v>3000</v>
      </c>
      <c r="E31" s="63"/>
      <c r="F31" s="64"/>
      <c r="G31" s="64"/>
      <c r="H31" s="64"/>
      <c r="I31" s="64"/>
      <c r="J31" s="63">
        <v>2991.3447999999999</v>
      </c>
      <c r="K31" s="64">
        <v>31.760100000000001</v>
      </c>
      <c r="L31" s="64">
        <v>38.509399999999999</v>
      </c>
      <c r="M31" s="64">
        <v>41.2012</v>
      </c>
      <c r="N31" s="64">
        <v>22931.962</v>
      </c>
      <c r="O31" s="84">
        <f t="shared" si="2"/>
        <v>-2.8850666666667166E-3</v>
      </c>
      <c r="P31" s="82" t="e">
        <f t="shared" si="4"/>
        <v>#DIV/0!</v>
      </c>
      <c r="Q31" s="77">
        <f t="shared" si="5"/>
        <v>31.760100000000001</v>
      </c>
      <c r="R31" s="83" t="e">
        <f t="shared" si="3"/>
        <v>#DIV/0!</v>
      </c>
    </row>
    <row r="32" spans="2:18" x14ac:dyDescent="0.3">
      <c r="B32" s="55" t="s">
        <v>12</v>
      </c>
      <c r="C32" s="48" t="s">
        <v>13</v>
      </c>
      <c r="D32" s="48">
        <v>2000</v>
      </c>
      <c r="E32" s="66">
        <v>1987.9487999999999</v>
      </c>
      <c r="F32" s="67">
        <v>36.648699999999998</v>
      </c>
      <c r="G32" s="67">
        <v>39.889299999999999</v>
      </c>
      <c r="H32" s="67">
        <v>39.984499999999997</v>
      </c>
      <c r="I32" s="67">
        <v>5277.3950000000004</v>
      </c>
      <c r="J32" s="66">
        <v>1989.116</v>
      </c>
      <c r="K32" s="67">
        <v>36.827500000000001</v>
      </c>
      <c r="L32" s="67">
        <v>40.156300000000002</v>
      </c>
      <c r="M32" s="67">
        <v>40.259700000000002</v>
      </c>
      <c r="N32" s="67">
        <v>5320.9660000000003</v>
      </c>
      <c r="O32" s="85">
        <f t="shared" si="2"/>
        <v>-5.4420000000000076E-3</v>
      </c>
      <c r="P32" s="84">
        <f t="shared" si="4"/>
        <v>5.8713785787646718E-4</v>
      </c>
      <c r="Q32" s="76">
        <f t="shared" si="5"/>
        <v>0.17880000000000251</v>
      </c>
      <c r="R32" s="87">
        <f t="shared" si="3"/>
        <v>100.82561566833638</v>
      </c>
    </row>
    <row r="33" spans="2:18" x14ac:dyDescent="0.3">
      <c r="B33" s="56" t="s">
        <v>14</v>
      </c>
      <c r="C33" s="49"/>
      <c r="D33" s="49">
        <v>1200</v>
      </c>
      <c r="E33" s="68">
        <v>763.476</v>
      </c>
      <c r="F33" s="69">
        <v>32.404699999999998</v>
      </c>
      <c r="G33" s="69">
        <v>36.978200000000001</v>
      </c>
      <c r="H33" s="69">
        <v>36.902999999999999</v>
      </c>
      <c r="I33" s="69">
        <v>4389.1139999999996</v>
      </c>
      <c r="J33" s="68">
        <v>1192.9351999999999</v>
      </c>
      <c r="K33" s="69">
        <v>34.411799999999999</v>
      </c>
      <c r="L33" s="69">
        <v>38.333599999999997</v>
      </c>
      <c r="M33" s="69">
        <v>38.283900000000003</v>
      </c>
      <c r="N33" s="69">
        <v>4746.6980000000003</v>
      </c>
      <c r="O33" s="84">
        <f t="shared" si="2"/>
        <v>-5.8873333333334206E-3</v>
      </c>
      <c r="P33" s="84">
        <f t="shared" si="4"/>
        <v>0.56250517370552566</v>
      </c>
      <c r="Q33" s="76">
        <f t="shared" si="5"/>
        <v>2.0071000000000012</v>
      </c>
      <c r="R33" s="87">
        <f t="shared" si="3"/>
        <v>108.14706567202403</v>
      </c>
    </row>
    <row r="34" spans="2:18" x14ac:dyDescent="0.3">
      <c r="B34" s="56"/>
      <c r="C34" s="49"/>
      <c r="D34" s="49">
        <v>768</v>
      </c>
      <c r="E34" s="68">
        <v>1193.1112000000001</v>
      </c>
      <c r="F34" s="69">
        <v>34.4221</v>
      </c>
      <c r="G34" s="69">
        <v>38.134700000000002</v>
      </c>
      <c r="H34" s="69">
        <v>38.165100000000002</v>
      </c>
      <c r="I34" s="69">
        <v>4807.4129999999996</v>
      </c>
      <c r="J34" s="68">
        <v>763.34799999999996</v>
      </c>
      <c r="K34" s="69">
        <v>32.4863</v>
      </c>
      <c r="L34" s="69">
        <v>37.097900000000003</v>
      </c>
      <c r="M34" s="69">
        <v>37.010300000000001</v>
      </c>
      <c r="N34" s="69">
        <v>4332.1899999999996</v>
      </c>
      <c r="O34" s="84">
        <f t="shared" si="2"/>
        <v>-6.0572916666667238E-3</v>
      </c>
      <c r="P34" s="84">
        <f t="shared" si="4"/>
        <v>-0.36020381000530383</v>
      </c>
      <c r="Q34" s="76">
        <f t="shared" si="5"/>
        <v>-1.9358000000000004</v>
      </c>
      <c r="R34" s="87">
        <f t="shared" si="3"/>
        <v>90.114787308683475</v>
      </c>
    </row>
    <row r="35" spans="2:18" ht="17.25" thickBot="1" x14ac:dyDescent="0.35">
      <c r="B35" s="56"/>
      <c r="C35" s="50"/>
      <c r="D35" s="50">
        <v>512</v>
      </c>
      <c r="E35" s="68">
        <v>509.03039999999999</v>
      </c>
      <c r="F35" s="69">
        <v>30.5884</v>
      </c>
      <c r="G35" s="69">
        <v>36.1327</v>
      </c>
      <c r="H35" s="69">
        <v>36.020899999999997</v>
      </c>
      <c r="I35" s="69">
        <v>4067.098</v>
      </c>
      <c r="J35" s="68">
        <v>508.976</v>
      </c>
      <c r="K35" s="69">
        <v>30.765699999999999</v>
      </c>
      <c r="L35" s="69">
        <v>36.184100000000001</v>
      </c>
      <c r="M35" s="69">
        <v>36.042499999999997</v>
      </c>
      <c r="N35" s="69">
        <v>4049.252</v>
      </c>
      <c r="O35" s="84">
        <f t="shared" si="2"/>
        <v>-5.9062500000000018E-3</v>
      </c>
      <c r="P35" s="84">
        <f t="shared" si="4"/>
        <v>-1.0686984510156349E-4</v>
      </c>
      <c r="Q35" s="76">
        <f t="shared" si="5"/>
        <v>0.1772999999999989</v>
      </c>
      <c r="R35" s="87">
        <f t="shared" si="3"/>
        <v>99.561210474888981</v>
      </c>
    </row>
    <row r="36" spans="2:18" x14ac:dyDescent="0.3">
      <c r="B36" s="56"/>
      <c r="C36" s="48" t="s">
        <v>15</v>
      </c>
      <c r="D36" s="48">
        <v>2000</v>
      </c>
      <c r="E36" s="68">
        <v>1994.492</v>
      </c>
      <c r="F36" s="69">
        <v>36.722799999999999</v>
      </c>
      <c r="G36" s="69">
        <v>40.950699999999998</v>
      </c>
      <c r="H36" s="69">
        <v>41.969099999999997</v>
      </c>
      <c r="I36" s="69">
        <v>5703.6419999999998</v>
      </c>
      <c r="J36" s="68">
        <v>1996.1032</v>
      </c>
      <c r="K36" s="69">
        <v>36.450400000000002</v>
      </c>
      <c r="L36" s="69">
        <v>40.976399999999998</v>
      </c>
      <c r="M36" s="69">
        <v>42.022599999999997</v>
      </c>
      <c r="N36" s="69">
        <v>5635.3220000000001</v>
      </c>
      <c r="O36" s="84">
        <f t="shared" si="2"/>
        <v>-1.9483999999999923E-3</v>
      </c>
      <c r="P36" s="84">
        <f t="shared" si="4"/>
        <v>8.0782474935976354E-4</v>
      </c>
      <c r="Q36" s="76">
        <f t="shared" si="5"/>
        <v>-0.27239999999999753</v>
      </c>
      <c r="R36" s="87">
        <f t="shared" si="3"/>
        <v>98.80216885982675</v>
      </c>
    </row>
    <row r="37" spans="2:18" x14ac:dyDescent="0.3">
      <c r="B37" s="56"/>
      <c r="C37" s="49"/>
      <c r="D37" s="49">
        <v>1200</v>
      </c>
      <c r="E37" s="68">
        <v>1195.9896000000001</v>
      </c>
      <c r="F37" s="69">
        <v>34.396299999999997</v>
      </c>
      <c r="G37" s="69">
        <v>39.457299999999996</v>
      </c>
      <c r="H37" s="69">
        <v>40.376899999999999</v>
      </c>
      <c r="I37" s="69">
        <v>5197.0550000000003</v>
      </c>
      <c r="J37" s="68">
        <v>1197.6248000000001</v>
      </c>
      <c r="K37" s="69">
        <v>34.225200000000001</v>
      </c>
      <c r="L37" s="69">
        <v>39.511800000000001</v>
      </c>
      <c r="M37" s="69">
        <v>40.441099999999999</v>
      </c>
      <c r="N37" s="69">
        <v>5136.6049999999996</v>
      </c>
      <c r="O37" s="84">
        <f t="shared" si="2"/>
        <v>-1.9793333333332913E-3</v>
      </c>
      <c r="P37" s="84">
        <f t="shared" si="4"/>
        <v>1.3672359692759374E-3</v>
      </c>
      <c r="Q37" s="76">
        <f t="shared" si="5"/>
        <v>-0.17109999999999559</v>
      </c>
      <c r="R37" s="87">
        <f t="shared" si="3"/>
        <v>98.836841249515331</v>
      </c>
    </row>
    <row r="38" spans="2:18" x14ac:dyDescent="0.3">
      <c r="B38" s="56"/>
      <c r="C38" s="49"/>
      <c r="D38" s="49">
        <v>768</v>
      </c>
      <c r="E38" s="68">
        <v>766.18560000000002</v>
      </c>
      <c r="F38" s="69">
        <v>32.588900000000002</v>
      </c>
      <c r="G38" s="69">
        <v>38.589399999999998</v>
      </c>
      <c r="H38" s="69">
        <v>39.414499999999997</v>
      </c>
      <c r="I38" s="69">
        <v>4855.0559999999996</v>
      </c>
      <c r="J38" s="68">
        <v>766.60320000000002</v>
      </c>
      <c r="K38" s="69">
        <v>31.9742</v>
      </c>
      <c r="L38" s="69">
        <v>38.450600000000001</v>
      </c>
      <c r="M38" s="69">
        <v>39.3035</v>
      </c>
      <c r="N38" s="69">
        <v>4753.6090000000004</v>
      </c>
      <c r="O38" s="84">
        <f t="shared" si="2"/>
        <v>-1.8187499999999801E-3</v>
      </c>
      <c r="P38" s="84">
        <f t="shared" si="4"/>
        <v>5.4503765145154522E-4</v>
      </c>
      <c r="Q38" s="76">
        <f t="shared" si="5"/>
        <v>-0.61470000000000269</v>
      </c>
      <c r="R38" s="87">
        <f t="shared" si="3"/>
        <v>97.910487541235383</v>
      </c>
    </row>
    <row r="39" spans="2:18" ht="17.25" thickBot="1" x14ac:dyDescent="0.35">
      <c r="B39" s="56"/>
      <c r="C39" s="50"/>
      <c r="D39" s="50">
        <v>512</v>
      </c>
      <c r="E39" s="68">
        <v>510.76479999999998</v>
      </c>
      <c r="F39" s="69">
        <v>30.938500000000001</v>
      </c>
      <c r="G39" s="69">
        <v>38.022599999999997</v>
      </c>
      <c r="H39" s="69">
        <v>38.799399999999999</v>
      </c>
      <c r="I39" s="69">
        <v>4583.116</v>
      </c>
      <c r="J39" s="68">
        <v>510.92880000000002</v>
      </c>
      <c r="K39" s="69">
        <v>30.602599999999999</v>
      </c>
      <c r="L39" s="69">
        <v>37.886600000000001</v>
      </c>
      <c r="M39" s="69">
        <v>38.677399999999999</v>
      </c>
      <c r="N39" s="69">
        <v>4546.674</v>
      </c>
      <c r="O39" s="84">
        <f t="shared" si="2"/>
        <v>-2.0921874999999535E-3</v>
      </c>
      <c r="P39" s="84">
        <f t="shared" si="4"/>
        <v>3.2108712268356026E-4</v>
      </c>
      <c r="Q39" s="76">
        <f t="shared" si="5"/>
        <v>-0.33590000000000231</v>
      </c>
      <c r="R39" s="87">
        <f t="shared" si="3"/>
        <v>99.204864114283822</v>
      </c>
    </row>
    <row r="40" spans="2:18" x14ac:dyDescent="0.3">
      <c r="B40" s="56"/>
      <c r="C40" s="48" t="s">
        <v>16</v>
      </c>
      <c r="D40" s="48">
        <v>2000</v>
      </c>
      <c r="E40" s="68">
        <v>1985.3456000000001</v>
      </c>
      <c r="F40" s="69">
        <v>30.611699999999999</v>
      </c>
      <c r="G40" s="69">
        <v>36.371699999999997</v>
      </c>
      <c r="H40" s="69">
        <v>37.129399999999997</v>
      </c>
      <c r="I40" s="69">
        <v>4780.3630000000003</v>
      </c>
      <c r="J40" s="68">
        <v>1986.3016</v>
      </c>
      <c r="K40" s="69">
        <v>30.102599999999999</v>
      </c>
      <c r="L40" s="69">
        <v>36.187600000000003</v>
      </c>
      <c r="M40" s="69">
        <v>37.037300000000002</v>
      </c>
      <c r="N40" s="69">
        <v>4677.7929999999997</v>
      </c>
      <c r="O40" s="84">
        <f t="shared" si="2"/>
        <v>-6.8491999999999963E-3</v>
      </c>
      <c r="P40" s="84">
        <f t="shared" si="4"/>
        <v>4.8152825382135158E-4</v>
      </c>
      <c r="Q40" s="76">
        <f t="shared" si="5"/>
        <v>-0.50910000000000011</v>
      </c>
      <c r="R40" s="87">
        <f t="shared" si="3"/>
        <v>97.854347044356246</v>
      </c>
    </row>
    <row r="41" spans="2:18" x14ac:dyDescent="0.3">
      <c r="B41" s="56"/>
      <c r="C41" s="49"/>
      <c r="D41" s="49">
        <v>1200</v>
      </c>
      <c r="E41" s="68">
        <v>1191.2855999999999</v>
      </c>
      <c r="F41" s="69">
        <v>28.429600000000001</v>
      </c>
      <c r="G41" s="69">
        <v>35.457700000000003</v>
      </c>
      <c r="H41" s="69">
        <v>36.090299999999999</v>
      </c>
      <c r="I41" s="69">
        <v>4349.7240000000002</v>
      </c>
      <c r="J41" s="68">
        <v>1191.7159999999999</v>
      </c>
      <c r="K41" s="69">
        <v>27.896699999999999</v>
      </c>
      <c r="L41" s="69">
        <v>35.3444</v>
      </c>
      <c r="M41" s="69">
        <v>36.077100000000002</v>
      </c>
      <c r="N41" s="69">
        <v>4216.8270000000002</v>
      </c>
      <c r="O41" s="84">
        <f t="shared" si="2"/>
        <v>-6.903333333333421E-3</v>
      </c>
      <c r="P41" s="84">
        <f t="shared" si="4"/>
        <v>3.6129035724091963E-4</v>
      </c>
      <c r="Q41" s="76">
        <f t="shared" si="5"/>
        <v>-0.53290000000000148</v>
      </c>
      <c r="R41" s="87">
        <f t="shared" si="3"/>
        <v>96.944702698378109</v>
      </c>
    </row>
    <row r="42" spans="2:18" x14ac:dyDescent="0.3">
      <c r="B42" s="56"/>
      <c r="C42" s="49"/>
      <c r="D42" s="49">
        <v>768</v>
      </c>
      <c r="E42" s="68">
        <v>762.49519999999995</v>
      </c>
      <c r="F42" s="69">
        <v>26.769100000000002</v>
      </c>
      <c r="G42" s="69">
        <v>34.8583</v>
      </c>
      <c r="H42" s="69">
        <v>35.444000000000003</v>
      </c>
      <c r="I42" s="69">
        <v>4018.8629999999998</v>
      </c>
      <c r="J42" s="68">
        <v>762.92319999999995</v>
      </c>
      <c r="K42" s="69">
        <v>26.428599999999999</v>
      </c>
      <c r="L42" s="69">
        <v>34.793500000000002</v>
      </c>
      <c r="M42" s="69">
        <v>35.477400000000003</v>
      </c>
      <c r="N42" s="69">
        <v>3922.9850000000001</v>
      </c>
      <c r="O42" s="84">
        <f t="shared" si="2"/>
        <v>-6.6104166666667297E-3</v>
      </c>
      <c r="P42" s="84">
        <f t="shared" si="4"/>
        <v>5.6131500893382314E-4</v>
      </c>
      <c r="Q42" s="76">
        <f t="shared" si="5"/>
        <v>-0.34050000000000225</v>
      </c>
      <c r="R42" s="87">
        <f t="shared" si="3"/>
        <v>97.614300363062895</v>
      </c>
    </row>
    <row r="43" spans="2:18" ht="17.25" thickBot="1" x14ac:dyDescent="0.35">
      <c r="B43" s="56"/>
      <c r="C43" s="50"/>
      <c r="D43" s="50">
        <v>512</v>
      </c>
      <c r="E43" s="68">
        <v>508.52</v>
      </c>
      <c r="F43" s="69">
        <v>25.487100000000002</v>
      </c>
      <c r="G43" s="69">
        <v>34.425800000000002</v>
      </c>
      <c r="H43" s="69">
        <v>35.0411</v>
      </c>
      <c r="I43" s="69">
        <v>3874.7339999999999</v>
      </c>
      <c r="J43" s="68">
        <v>508.57600000000002</v>
      </c>
      <c r="K43" s="69">
        <v>25.5092</v>
      </c>
      <c r="L43" s="69">
        <v>34.317599999999999</v>
      </c>
      <c r="M43" s="69">
        <v>34.999400000000001</v>
      </c>
      <c r="N43" s="69">
        <v>3822.9110000000001</v>
      </c>
      <c r="O43" s="84">
        <f t="shared" si="2"/>
        <v>-6.6874999999999574E-3</v>
      </c>
      <c r="P43" s="84">
        <f t="shared" si="4"/>
        <v>1.1012349563446869E-4</v>
      </c>
      <c r="Q43" s="76">
        <f t="shared" si="5"/>
        <v>2.2099999999998232E-2</v>
      </c>
      <c r="R43" s="87">
        <f t="shared" si="3"/>
        <v>98.662540447937843</v>
      </c>
    </row>
    <row r="44" spans="2:18" x14ac:dyDescent="0.3">
      <c r="B44" s="56"/>
      <c r="C44" s="48" t="s">
        <v>17</v>
      </c>
      <c r="D44" s="48">
        <v>2000</v>
      </c>
      <c r="E44" s="68">
        <v>1977.7023999999999</v>
      </c>
      <c r="F44" s="69">
        <v>34.777799999999999</v>
      </c>
      <c r="G44" s="69">
        <v>38.411200000000001</v>
      </c>
      <c r="H44" s="69">
        <v>40.1327</v>
      </c>
      <c r="I44" s="69">
        <v>3911.6750000000002</v>
      </c>
      <c r="J44" s="68">
        <v>1979.3232</v>
      </c>
      <c r="K44" s="69">
        <v>34.951300000000003</v>
      </c>
      <c r="L44" s="69">
        <v>38.537599999999998</v>
      </c>
      <c r="M44" s="69">
        <v>40.270699999999998</v>
      </c>
      <c r="N44" s="69">
        <v>3926.105</v>
      </c>
      <c r="O44" s="84">
        <f t="shared" si="2"/>
        <v>-1.0338399999999979E-2</v>
      </c>
      <c r="P44" s="84">
        <f t="shared" si="4"/>
        <v>8.1953685246078723E-4</v>
      </c>
      <c r="Q44" s="76">
        <f t="shared" si="5"/>
        <v>0.17350000000000421</v>
      </c>
      <c r="R44" s="87">
        <f t="shared" si="3"/>
        <v>100.36889567768283</v>
      </c>
    </row>
    <row r="45" spans="2:18" x14ac:dyDescent="0.3">
      <c r="B45" s="56"/>
      <c r="C45" s="49"/>
      <c r="D45" s="49">
        <v>1200</v>
      </c>
      <c r="E45" s="68">
        <v>1186.6768</v>
      </c>
      <c r="F45" s="69">
        <v>32.668999999999997</v>
      </c>
      <c r="G45" s="69">
        <v>37.1965</v>
      </c>
      <c r="H45" s="69">
        <v>38.943199999999997</v>
      </c>
      <c r="I45" s="69">
        <v>3468.6880000000001</v>
      </c>
      <c r="J45" s="68">
        <v>1187.5391999999999</v>
      </c>
      <c r="K45" s="69">
        <v>32.770699999999998</v>
      </c>
      <c r="L45" s="69">
        <v>37.158200000000001</v>
      </c>
      <c r="M45" s="69">
        <v>38.942300000000003</v>
      </c>
      <c r="N45" s="69">
        <v>3477.8539999999998</v>
      </c>
      <c r="O45" s="84">
        <f t="shared" si="2"/>
        <v>-1.0384000000000053E-2</v>
      </c>
      <c r="P45" s="84">
        <f t="shared" si="4"/>
        <v>7.2673536720358877E-4</v>
      </c>
      <c r="Q45" s="76">
        <f t="shared" si="5"/>
        <v>0.10170000000000101</v>
      </c>
      <c r="R45" s="87">
        <f t="shared" si="3"/>
        <v>100.26424976821205</v>
      </c>
    </row>
    <row r="46" spans="2:18" x14ac:dyDescent="0.3">
      <c r="B46" s="56"/>
      <c r="C46" s="49"/>
      <c r="D46" s="49">
        <v>768</v>
      </c>
      <c r="E46" s="68">
        <v>760.1472</v>
      </c>
      <c r="F46" s="69">
        <v>31.290500000000002</v>
      </c>
      <c r="G46" s="69">
        <v>36.290100000000002</v>
      </c>
      <c r="H46" s="69">
        <v>38.076500000000003</v>
      </c>
      <c r="I46" s="69">
        <v>3250.866</v>
      </c>
      <c r="J46" s="68">
        <v>759.80399999999997</v>
      </c>
      <c r="K46" s="69">
        <v>30.8248</v>
      </c>
      <c r="L46" s="69">
        <v>36.189100000000003</v>
      </c>
      <c r="M46" s="69">
        <v>38.013199999999998</v>
      </c>
      <c r="N46" s="69">
        <v>3149.7539999999999</v>
      </c>
      <c r="O46" s="84">
        <f t="shared" si="2"/>
        <v>-1.0671875000000034E-2</v>
      </c>
      <c r="P46" s="84">
        <f t="shared" si="4"/>
        <v>-4.5149150059360134E-4</v>
      </c>
      <c r="Q46" s="76">
        <f t="shared" si="5"/>
        <v>-0.46570000000000178</v>
      </c>
      <c r="R46" s="87">
        <f t="shared" si="3"/>
        <v>96.88969031636492</v>
      </c>
    </row>
    <row r="47" spans="2:18" ht="17.25" thickBot="1" x14ac:dyDescent="0.35">
      <c r="B47" s="57"/>
      <c r="C47" s="50"/>
      <c r="D47" s="50">
        <v>512</v>
      </c>
      <c r="E47" s="68">
        <v>506.42239999999998</v>
      </c>
      <c r="F47" s="69">
        <v>29.433399999999999</v>
      </c>
      <c r="G47" s="69">
        <v>35.4773</v>
      </c>
      <c r="H47" s="69">
        <v>37.235300000000002</v>
      </c>
      <c r="I47" s="69">
        <v>2916.393</v>
      </c>
      <c r="J47" s="63">
        <v>506.65440000000001</v>
      </c>
      <c r="K47" s="64">
        <v>29.4085</v>
      </c>
      <c r="L47" s="64">
        <v>35.515300000000003</v>
      </c>
      <c r="M47" s="64">
        <v>37.28</v>
      </c>
      <c r="N47" s="64">
        <v>2887.0340000000001</v>
      </c>
      <c r="O47" s="84">
        <f t="shared" si="2"/>
        <v>-1.0440624999999981E-2</v>
      </c>
      <c r="P47" s="84">
        <f t="shared" si="4"/>
        <v>4.5811559678250361E-4</v>
      </c>
      <c r="Q47" s="76">
        <f t="shared" si="5"/>
        <v>-2.4899999999998812E-2</v>
      </c>
      <c r="R47" s="87">
        <f t="shared" si="3"/>
        <v>98.993311258119192</v>
      </c>
    </row>
    <row r="48" spans="2:18" x14ac:dyDescent="0.3">
      <c r="B48" s="55" t="s">
        <v>18</v>
      </c>
      <c r="C48" s="48" t="s">
        <v>19</v>
      </c>
      <c r="D48" s="48">
        <v>1500</v>
      </c>
      <c r="E48" s="66">
        <v>1486.5624</v>
      </c>
      <c r="F48" s="67">
        <v>39.764299999999999</v>
      </c>
      <c r="G48" s="67">
        <v>43.107399999999998</v>
      </c>
      <c r="H48" s="67">
        <v>42.282699999999998</v>
      </c>
      <c r="I48" s="67">
        <v>1594.7439999999999</v>
      </c>
      <c r="J48" s="66">
        <v>1490.4280000000001</v>
      </c>
      <c r="K48" s="67">
        <v>39.817900000000002</v>
      </c>
      <c r="L48" s="67">
        <v>43.066299999999998</v>
      </c>
      <c r="M48" s="67">
        <v>42.2453</v>
      </c>
      <c r="N48" s="67">
        <v>1615.788</v>
      </c>
      <c r="O48" s="85">
        <f t="shared" si="2"/>
        <v>-6.3813333333332597E-3</v>
      </c>
      <c r="P48" s="85">
        <f t="shared" si="4"/>
        <v>2.6003617473441317E-3</v>
      </c>
      <c r="Q48" s="78">
        <f t="shared" si="5"/>
        <v>5.3600000000002979E-2</v>
      </c>
      <c r="R48" s="86">
        <f t="shared" si="3"/>
        <v>101.31958483618688</v>
      </c>
    </row>
    <row r="49" spans="2:18" x14ac:dyDescent="0.3">
      <c r="B49" s="56" t="s">
        <v>20</v>
      </c>
      <c r="C49" s="49"/>
      <c r="D49" s="49">
        <v>850</v>
      </c>
      <c r="E49" s="68">
        <v>842.86080000000004</v>
      </c>
      <c r="F49" s="69">
        <v>36.374200000000002</v>
      </c>
      <c r="G49" s="69">
        <v>40.731499999999997</v>
      </c>
      <c r="H49" s="69">
        <v>39.680300000000003</v>
      </c>
      <c r="I49" s="69">
        <v>1397.0909999999999</v>
      </c>
      <c r="J49" s="68">
        <v>844.37360000000001</v>
      </c>
      <c r="K49" s="69">
        <v>36.618499999999997</v>
      </c>
      <c r="L49" s="69">
        <v>40.976599999999998</v>
      </c>
      <c r="M49" s="69">
        <v>39.867899999999999</v>
      </c>
      <c r="N49" s="69">
        <v>1421.2560000000001</v>
      </c>
      <c r="O49" s="84">
        <f t="shared" si="2"/>
        <v>-6.619294117647047E-3</v>
      </c>
      <c r="P49" s="84">
        <f t="shared" si="4"/>
        <v>1.7948396698481766E-3</v>
      </c>
      <c r="Q49" s="76">
        <f t="shared" si="5"/>
        <v>0.24429999999999552</v>
      </c>
      <c r="R49" s="87">
        <f t="shared" si="3"/>
        <v>101.72966542623209</v>
      </c>
    </row>
    <row r="50" spans="2:18" x14ac:dyDescent="0.3">
      <c r="B50" s="56"/>
      <c r="C50" s="49"/>
      <c r="D50" s="49">
        <v>512</v>
      </c>
      <c r="E50" s="68">
        <v>508.18880000000001</v>
      </c>
      <c r="F50" s="69">
        <v>34.076700000000002</v>
      </c>
      <c r="G50" s="69">
        <v>39.238199999999999</v>
      </c>
      <c r="H50" s="69">
        <v>38.050699999999999</v>
      </c>
      <c r="I50" s="69">
        <v>1265.1769999999999</v>
      </c>
      <c r="J50" s="68">
        <v>508.46319999999997</v>
      </c>
      <c r="K50" s="69">
        <v>34.139299999999999</v>
      </c>
      <c r="L50" s="69">
        <v>39.352899999999998</v>
      </c>
      <c r="M50" s="69">
        <v>38.1297</v>
      </c>
      <c r="N50" s="69">
        <v>1273.1179999999999</v>
      </c>
      <c r="O50" s="84">
        <f t="shared" si="2"/>
        <v>-6.9078125000000545E-3</v>
      </c>
      <c r="P50" s="84">
        <f t="shared" si="4"/>
        <v>5.3995680345563955E-4</v>
      </c>
      <c r="Q50" s="76">
        <f t="shared" si="5"/>
        <v>6.2599999999996214E-2</v>
      </c>
      <c r="R50" s="87">
        <f t="shared" si="3"/>
        <v>100.62765921290064</v>
      </c>
    </row>
    <row r="51" spans="2:18" ht="17.25" thickBot="1" x14ac:dyDescent="0.35">
      <c r="B51" s="56"/>
      <c r="C51" s="50"/>
      <c r="D51" s="50">
        <v>384</v>
      </c>
      <c r="E51" s="68">
        <v>381.16239999999999</v>
      </c>
      <c r="F51" s="69">
        <v>32.857199999999999</v>
      </c>
      <c r="G51" s="69">
        <v>38.552199999999999</v>
      </c>
      <c r="H51" s="69">
        <v>37.276400000000002</v>
      </c>
      <c r="I51" s="69">
        <v>1192.6369999999999</v>
      </c>
      <c r="J51" s="68">
        <v>381.4128</v>
      </c>
      <c r="K51" s="69">
        <v>32.943300000000001</v>
      </c>
      <c r="L51" s="69">
        <v>38.738399999999999</v>
      </c>
      <c r="M51" s="69">
        <v>37.426900000000003</v>
      </c>
      <c r="N51" s="69">
        <v>1200.2349999999999</v>
      </c>
      <c r="O51" s="84">
        <f t="shared" si="2"/>
        <v>-6.7374999999999892E-3</v>
      </c>
      <c r="P51" s="84">
        <f t="shared" si="4"/>
        <v>6.5693783017425976E-4</v>
      </c>
      <c r="Q51" s="76">
        <f t="shared" si="5"/>
        <v>8.6100000000001842E-2</v>
      </c>
      <c r="R51" s="87">
        <f t="shared" si="3"/>
        <v>100.637075656717</v>
      </c>
    </row>
    <row r="52" spans="2:18" x14ac:dyDescent="0.3">
      <c r="B52" s="56"/>
      <c r="C52" s="48" t="s">
        <v>21</v>
      </c>
      <c r="D52" s="48">
        <v>1500</v>
      </c>
      <c r="E52" s="68">
        <v>1494.588</v>
      </c>
      <c r="F52" s="69">
        <v>36.0184</v>
      </c>
      <c r="G52" s="69">
        <v>41.367199999999997</v>
      </c>
      <c r="H52" s="69">
        <v>42.270099999999999</v>
      </c>
      <c r="I52" s="69">
        <v>1580.1569999999999</v>
      </c>
      <c r="J52" s="68">
        <v>1488.4128000000001</v>
      </c>
      <c r="K52" s="69">
        <v>40.050699999999999</v>
      </c>
      <c r="L52" s="69">
        <v>41.7547</v>
      </c>
      <c r="M52" s="69">
        <v>42.802300000000002</v>
      </c>
      <c r="N52" s="69">
        <v>1186.319</v>
      </c>
      <c r="O52" s="84">
        <f t="shared" si="2"/>
        <v>-7.7247999999999597E-3</v>
      </c>
      <c r="P52" s="84">
        <f t="shared" si="4"/>
        <v>-4.1317071995760069E-3</v>
      </c>
      <c r="Q52" s="76">
        <f t="shared" si="5"/>
        <v>4.0322999999999993</v>
      </c>
      <c r="R52" s="87">
        <f t="shared" si="3"/>
        <v>75.076020927034463</v>
      </c>
    </row>
    <row r="53" spans="2:18" x14ac:dyDescent="0.3">
      <c r="B53" s="56"/>
      <c r="C53" s="49"/>
      <c r="D53" s="49">
        <v>850</v>
      </c>
      <c r="E53" s="68">
        <v>846.47040000000004</v>
      </c>
      <c r="F53" s="69">
        <v>33.608600000000003</v>
      </c>
      <c r="G53" s="69">
        <v>39.966799999999999</v>
      </c>
      <c r="H53" s="69">
        <v>40.792200000000001</v>
      </c>
      <c r="I53" s="69">
        <v>1401.2249999999999</v>
      </c>
      <c r="J53" s="68">
        <v>841.72159999999997</v>
      </c>
      <c r="K53" s="69">
        <v>36.318199999999997</v>
      </c>
      <c r="L53" s="69">
        <v>39.323799999999999</v>
      </c>
      <c r="M53" s="69">
        <v>40.563200000000002</v>
      </c>
      <c r="N53" s="69">
        <v>1003.502</v>
      </c>
      <c r="O53" s="84">
        <f t="shared" si="2"/>
        <v>-9.7392941176470977E-3</v>
      </c>
      <c r="P53" s="84">
        <f t="shared" si="4"/>
        <v>-5.610119385155197E-3</v>
      </c>
      <c r="Q53" s="76">
        <f t="shared" si="5"/>
        <v>2.7095999999999947</v>
      </c>
      <c r="R53" s="87">
        <f t="shared" si="3"/>
        <v>71.61605024175276</v>
      </c>
    </row>
    <row r="54" spans="2:18" x14ac:dyDescent="0.3">
      <c r="B54" s="56"/>
      <c r="C54" s="49"/>
      <c r="D54" s="49">
        <v>512</v>
      </c>
      <c r="E54" s="68">
        <v>510.03120000000001</v>
      </c>
      <c r="F54" s="69">
        <v>31.813300000000002</v>
      </c>
      <c r="G54" s="69">
        <v>39.236800000000002</v>
      </c>
      <c r="H54" s="69">
        <v>40.047199999999997</v>
      </c>
      <c r="I54" s="69">
        <v>1271.48</v>
      </c>
      <c r="J54" s="68">
        <v>506.84800000000001</v>
      </c>
      <c r="K54" s="69">
        <v>33.500799999999998</v>
      </c>
      <c r="L54" s="69">
        <v>37.506300000000003</v>
      </c>
      <c r="M54" s="69">
        <v>38.823799999999999</v>
      </c>
      <c r="N54" s="69">
        <v>878.01599999999996</v>
      </c>
      <c r="O54" s="84">
        <f t="shared" si="2"/>
        <v>-1.0062499999999974E-2</v>
      </c>
      <c r="P54" s="84">
        <f t="shared" si="4"/>
        <v>-6.2411868136694366E-3</v>
      </c>
      <c r="Q54" s="76">
        <f t="shared" si="5"/>
        <v>1.6874999999999964</v>
      </c>
      <c r="R54" s="87">
        <f t="shared" si="3"/>
        <v>69.054644980652455</v>
      </c>
    </row>
    <row r="55" spans="2:18" ht="17.25" thickBot="1" x14ac:dyDescent="0.35">
      <c r="B55" s="56"/>
      <c r="C55" s="50"/>
      <c r="D55" s="50">
        <v>384</v>
      </c>
      <c r="E55" s="68">
        <v>382.56880000000001</v>
      </c>
      <c r="F55" s="69">
        <v>30.750900000000001</v>
      </c>
      <c r="G55" s="69">
        <v>38.6721</v>
      </c>
      <c r="H55" s="69">
        <v>39.532299999999999</v>
      </c>
      <c r="I55" s="69">
        <v>1213.136</v>
      </c>
      <c r="J55" s="68">
        <v>380.19040000000001</v>
      </c>
      <c r="K55" s="69">
        <v>32.360199999999999</v>
      </c>
      <c r="L55" s="69">
        <v>36.756900000000002</v>
      </c>
      <c r="M55" s="69">
        <v>37.9666</v>
      </c>
      <c r="N55" s="69">
        <v>829.35900000000004</v>
      </c>
      <c r="O55" s="84">
        <f t="shared" si="2"/>
        <v>-9.9208333333333041E-3</v>
      </c>
      <c r="P55" s="84">
        <f t="shared" si="4"/>
        <v>-6.2169209825788177E-3</v>
      </c>
      <c r="Q55" s="76">
        <f t="shared" si="5"/>
        <v>1.6092999999999975</v>
      </c>
      <c r="R55" s="87">
        <f t="shared" si="3"/>
        <v>68.364882420437624</v>
      </c>
    </row>
    <row r="56" spans="2:18" x14ac:dyDescent="0.3">
      <c r="B56" s="56"/>
      <c r="C56" s="48" t="s">
        <v>22</v>
      </c>
      <c r="D56" s="48">
        <v>1500</v>
      </c>
      <c r="E56" s="68">
        <v>1495.2688000000001</v>
      </c>
      <c r="F56" s="69">
        <v>36.075000000000003</v>
      </c>
      <c r="G56" s="69">
        <v>39.1783</v>
      </c>
      <c r="H56" s="69">
        <v>39.886299999999999</v>
      </c>
      <c r="I56" s="69">
        <v>1412.4880000000001</v>
      </c>
      <c r="J56" s="68">
        <v>1499.5944</v>
      </c>
      <c r="K56" s="69">
        <v>36.817300000000003</v>
      </c>
      <c r="L56" s="69">
        <v>39.543799999999997</v>
      </c>
      <c r="M56" s="69">
        <v>40.277500000000003</v>
      </c>
      <c r="N56" s="69">
        <v>1439.8510000000001</v>
      </c>
      <c r="O56" s="84">
        <f t="shared" si="2"/>
        <v>-2.7040000000003297E-4</v>
      </c>
      <c r="P56" s="84">
        <f t="shared" si="4"/>
        <v>2.8928577925252602E-3</v>
      </c>
      <c r="Q56" s="76">
        <f t="shared" si="5"/>
        <v>0.74230000000000018</v>
      </c>
      <c r="R56" s="87">
        <f t="shared" si="3"/>
        <v>101.93721999762121</v>
      </c>
    </row>
    <row r="57" spans="2:18" x14ac:dyDescent="0.3">
      <c r="B57" s="11"/>
      <c r="C57" s="4"/>
      <c r="D57" s="4">
        <v>850</v>
      </c>
      <c r="E57" s="68">
        <v>847.05280000000005</v>
      </c>
      <c r="F57" s="69">
        <v>33.503300000000003</v>
      </c>
      <c r="G57" s="69">
        <v>37.387500000000003</v>
      </c>
      <c r="H57" s="69">
        <v>38.023699999999998</v>
      </c>
      <c r="I57" s="69">
        <v>1252.183</v>
      </c>
      <c r="J57" s="68">
        <v>846.39359999999999</v>
      </c>
      <c r="K57" s="69">
        <v>33.394100000000002</v>
      </c>
      <c r="L57" s="69">
        <v>37.398000000000003</v>
      </c>
      <c r="M57" s="69">
        <v>38.076900000000002</v>
      </c>
      <c r="N57" s="69">
        <v>1236.0989999999999</v>
      </c>
      <c r="O57" s="84">
        <f t="shared" si="2"/>
        <v>-4.2428235294117737E-3</v>
      </c>
      <c r="P57" s="84">
        <f t="shared" si="4"/>
        <v>-7.7822775628633221E-4</v>
      </c>
      <c r="Q57" s="76">
        <f t="shared" si="5"/>
        <v>-0.1092000000000013</v>
      </c>
      <c r="R57" s="87">
        <f t="shared" si="3"/>
        <v>98.715523210265587</v>
      </c>
    </row>
    <row r="58" spans="2:18" x14ac:dyDescent="0.3">
      <c r="B58" s="11"/>
      <c r="C58" s="4"/>
      <c r="D58" s="4">
        <v>512</v>
      </c>
      <c r="E58" s="68">
        <v>509.80560000000003</v>
      </c>
      <c r="F58" s="69">
        <v>31.189</v>
      </c>
      <c r="G58" s="69">
        <v>36.258200000000002</v>
      </c>
      <c r="H58" s="69">
        <v>36.813800000000001</v>
      </c>
      <c r="I58" s="69">
        <v>1114.684</v>
      </c>
      <c r="J58" s="68">
        <v>509.52319999999997</v>
      </c>
      <c r="K58" s="69">
        <v>31.021899999999999</v>
      </c>
      <c r="L58" s="69">
        <v>36.221200000000003</v>
      </c>
      <c r="M58" s="69">
        <v>36.820399999999999</v>
      </c>
      <c r="N58" s="69">
        <v>1095.855</v>
      </c>
      <c r="O58" s="84">
        <f t="shared" si="2"/>
        <v>-4.8375000000000501E-3</v>
      </c>
      <c r="P58" s="84">
        <f t="shared" si="4"/>
        <v>-5.5393663780871057E-4</v>
      </c>
      <c r="Q58" s="76">
        <f t="shared" si="5"/>
        <v>-0.16710000000000136</v>
      </c>
      <c r="R58" s="87">
        <f t="shared" si="3"/>
        <v>98.3108217216718</v>
      </c>
    </row>
    <row r="59" spans="2:18" ht="17.25" thickBot="1" x14ac:dyDescent="0.35">
      <c r="B59" s="11"/>
      <c r="C59" s="5"/>
      <c r="D59" s="5">
        <v>384</v>
      </c>
      <c r="E59" s="68">
        <v>382.74639999999999</v>
      </c>
      <c r="F59" s="69">
        <v>30.18</v>
      </c>
      <c r="G59" s="69">
        <v>35.799799999999998</v>
      </c>
      <c r="H59" s="69">
        <v>36.371899999999997</v>
      </c>
      <c r="I59" s="69">
        <v>1045.9970000000001</v>
      </c>
      <c r="J59" s="68">
        <v>382.74799999999999</v>
      </c>
      <c r="K59" s="69">
        <v>30.355</v>
      </c>
      <c r="L59" s="69">
        <v>35.8125</v>
      </c>
      <c r="M59" s="69">
        <v>36.374499999999998</v>
      </c>
      <c r="N59" s="69">
        <v>1044.3589999999999</v>
      </c>
      <c r="O59" s="84">
        <f t="shared" si="2"/>
        <v>-3.2604166666666914E-3</v>
      </c>
      <c r="P59" s="84">
        <f t="shared" si="4"/>
        <v>4.180313648923337E-6</v>
      </c>
      <c r="Q59" s="76">
        <f t="shared" si="5"/>
        <v>0.17500000000000071</v>
      </c>
      <c r="R59" s="87">
        <f t="shared" si="3"/>
        <v>99.843402992551589</v>
      </c>
    </row>
    <row r="60" spans="2:18" x14ac:dyDescent="0.3">
      <c r="B60" s="11"/>
      <c r="C60" s="3" t="s">
        <v>17</v>
      </c>
      <c r="D60" s="3">
        <v>1500</v>
      </c>
      <c r="E60" s="68">
        <v>1488.0608</v>
      </c>
      <c r="F60" s="69">
        <v>39.989600000000003</v>
      </c>
      <c r="G60" s="69">
        <v>41.6815</v>
      </c>
      <c r="H60" s="69">
        <v>42.741300000000003</v>
      </c>
      <c r="I60" s="69">
        <v>1179.9390000000001</v>
      </c>
      <c r="J60" s="68">
        <v>1497.4248</v>
      </c>
      <c r="K60" s="69">
        <v>36.356499999999997</v>
      </c>
      <c r="L60" s="69">
        <v>41.535499999999999</v>
      </c>
      <c r="M60" s="69">
        <v>42.4985</v>
      </c>
      <c r="N60" s="69">
        <v>1140.7639999999999</v>
      </c>
      <c r="O60" s="84">
        <f t="shared" si="2"/>
        <v>-1.7167999999999968E-3</v>
      </c>
      <c r="P60" s="84">
        <f t="shared" si="4"/>
        <v>6.2927536294216154E-3</v>
      </c>
      <c r="Q60" s="76">
        <f t="shared" si="5"/>
        <v>-3.633100000000006</v>
      </c>
      <c r="R60" s="87">
        <f t="shared" si="3"/>
        <v>96.679913114152498</v>
      </c>
    </row>
    <row r="61" spans="2:18" x14ac:dyDescent="0.3">
      <c r="B61" s="11"/>
      <c r="C61" s="4"/>
      <c r="D61" s="4">
        <v>850</v>
      </c>
      <c r="E61" s="68">
        <v>841.82640000000004</v>
      </c>
      <c r="F61" s="69">
        <v>36.318100000000001</v>
      </c>
      <c r="G61" s="69">
        <v>39.2376</v>
      </c>
      <c r="H61" s="69">
        <v>40.481099999999998</v>
      </c>
      <c r="I61" s="69">
        <v>1004.236</v>
      </c>
      <c r="J61" s="68">
        <v>848.30960000000005</v>
      </c>
      <c r="K61" s="69">
        <v>33.890300000000003</v>
      </c>
      <c r="L61" s="69">
        <v>40.170400000000001</v>
      </c>
      <c r="M61" s="69">
        <v>41.054400000000001</v>
      </c>
      <c r="N61" s="69">
        <v>1024.5319999999999</v>
      </c>
      <c r="O61" s="84">
        <f t="shared" si="2"/>
        <v>-1.9887058823528873E-3</v>
      </c>
      <c r="P61" s="84">
        <f t="shared" si="4"/>
        <v>7.7013503021525704E-3</v>
      </c>
      <c r="Q61" s="76">
        <f t="shared" si="5"/>
        <v>-2.4277999999999977</v>
      </c>
      <c r="R61" s="87">
        <f t="shared" ref="R61:R63" si="6">(100*N61)/I61</f>
        <v>102.02103887930726</v>
      </c>
    </row>
    <row r="62" spans="2:18" x14ac:dyDescent="0.3">
      <c r="B62" s="11"/>
      <c r="C62" s="4"/>
      <c r="D62" s="4">
        <v>512</v>
      </c>
      <c r="E62" s="68">
        <v>507.25439999999998</v>
      </c>
      <c r="F62" s="69">
        <v>33.799700000000001</v>
      </c>
      <c r="G62" s="69">
        <v>37.547499999999999</v>
      </c>
      <c r="H62" s="69">
        <v>38.7742</v>
      </c>
      <c r="I62" s="69">
        <v>899.55899999999997</v>
      </c>
      <c r="J62" s="68">
        <v>511.28719999999998</v>
      </c>
      <c r="K62" s="69">
        <v>31.314499999999999</v>
      </c>
      <c r="L62" s="69">
        <v>39.3078</v>
      </c>
      <c r="M62" s="69">
        <v>40.093600000000002</v>
      </c>
      <c r="N62" s="69">
        <v>944.83500000000004</v>
      </c>
      <c r="O62" s="84">
        <f t="shared" si="2"/>
        <v>-1.3921875000000306E-3</v>
      </c>
      <c r="P62" s="84">
        <f t="shared" si="4"/>
        <v>7.9502513925951337E-3</v>
      </c>
      <c r="Q62" s="76">
        <f t="shared" si="5"/>
        <v>-2.4852000000000025</v>
      </c>
      <c r="R62" s="87">
        <f t="shared" si="6"/>
        <v>105.03313290178855</v>
      </c>
    </row>
    <row r="63" spans="2:18" ht="17.25" thickBot="1" x14ac:dyDescent="0.35">
      <c r="B63" s="12"/>
      <c r="C63" s="5"/>
      <c r="D63" s="5">
        <v>384</v>
      </c>
      <c r="E63" s="63">
        <v>380.40879999999999</v>
      </c>
      <c r="F63" s="64">
        <v>32.509700000000002</v>
      </c>
      <c r="G63" s="64">
        <v>36.830800000000004</v>
      </c>
      <c r="H63" s="64">
        <v>38.064799999999998</v>
      </c>
      <c r="I63" s="64">
        <v>840.56100000000004</v>
      </c>
      <c r="J63" s="63">
        <v>383.53280000000001</v>
      </c>
      <c r="K63" s="64">
        <v>30.4605</v>
      </c>
      <c r="L63" s="64">
        <v>38.784399999999998</v>
      </c>
      <c r="M63" s="64">
        <v>39.5045</v>
      </c>
      <c r="N63" s="64">
        <v>899.40800000000002</v>
      </c>
      <c r="O63" s="82">
        <f t="shared" si="2"/>
        <v>-1.2166666666666437E-3</v>
      </c>
      <c r="P63" s="82">
        <f t="shared" si="4"/>
        <v>8.212218013884073E-3</v>
      </c>
      <c r="Q63" s="77">
        <f t="shared" si="5"/>
        <v>-2.0492000000000026</v>
      </c>
      <c r="R63" s="83">
        <f t="shared" si="6"/>
        <v>107.00091962391784</v>
      </c>
    </row>
    <row r="64" spans="2:18" x14ac:dyDescent="0.3">
      <c r="P64" s="31"/>
      <c r="Q64" s="32"/>
    </row>
  </sheetData>
  <mergeCells count="3">
    <mergeCell ref="E2:H2"/>
    <mergeCell ref="J2:N2"/>
    <mergeCell ref="P2:R2"/>
  </mergeCells>
  <phoneticPr fontId="1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68"/>
  <sheetViews>
    <sheetView topLeftCell="A40" zoomScale="70" zoomScaleNormal="70" workbookViewId="0">
      <selection activeCell="F71" sqref="F71"/>
    </sheetView>
  </sheetViews>
  <sheetFormatPr defaultRowHeight="16.5" x14ac:dyDescent="0.3"/>
  <cols>
    <col min="3" max="3" width="15.375" bestFit="1" customWidth="1"/>
    <col min="5" max="5" width="10.25" style="16" bestFit="1" customWidth="1"/>
    <col min="6" max="8" width="9.125" style="16" bestFit="1" customWidth="1"/>
    <col min="9" max="9" width="9.125" style="16" customWidth="1"/>
    <col min="16" max="17" width="17.125" customWidth="1"/>
    <col min="18" max="18" width="17.625" customWidth="1"/>
  </cols>
  <sheetData>
    <row r="1" spans="2:18" ht="17.25" thickBot="1" x14ac:dyDescent="0.35"/>
    <row r="2" spans="2:18" ht="17.25" thickBot="1" x14ac:dyDescent="0.35">
      <c r="B2" s="8"/>
      <c r="C2" s="8"/>
      <c r="D2" s="9"/>
      <c r="E2" s="100" t="s">
        <v>48</v>
      </c>
      <c r="F2" s="101"/>
      <c r="G2" s="101"/>
      <c r="H2" s="101"/>
      <c r="I2" s="30"/>
      <c r="J2" s="106" t="s">
        <v>47</v>
      </c>
      <c r="K2" s="107"/>
      <c r="L2" s="107"/>
      <c r="M2" s="107"/>
      <c r="N2" s="107"/>
      <c r="O2" s="90"/>
      <c r="P2" s="108" t="s">
        <v>45</v>
      </c>
      <c r="Q2" s="109"/>
      <c r="R2" s="110"/>
    </row>
    <row r="3" spans="2:18" ht="17.25" thickBot="1" x14ac:dyDescent="0.35">
      <c r="B3" s="1"/>
      <c r="C3" s="1"/>
      <c r="D3" s="2" t="s">
        <v>2</v>
      </c>
      <c r="E3" s="6" t="s">
        <v>25</v>
      </c>
      <c r="F3" s="7" t="s">
        <v>26</v>
      </c>
      <c r="G3" s="7" t="s">
        <v>27</v>
      </c>
      <c r="H3" s="7" t="s">
        <v>28</v>
      </c>
      <c r="I3" s="7" t="s">
        <v>44</v>
      </c>
      <c r="J3" s="6" t="s">
        <v>25</v>
      </c>
      <c r="K3" s="7" t="s">
        <v>26</v>
      </c>
      <c r="L3" s="7" t="s">
        <v>27</v>
      </c>
      <c r="M3" s="7" t="s">
        <v>28</v>
      </c>
      <c r="N3" s="7" t="s">
        <v>44</v>
      </c>
      <c r="O3" s="88" t="s">
        <v>54</v>
      </c>
      <c r="P3" s="29" t="s">
        <v>54</v>
      </c>
      <c r="Q3" s="88" t="s">
        <v>40</v>
      </c>
      <c r="R3" s="33" t="s">
        <v>46</v>
      </c>
    </row>
    <row r="4" spans="2:18" x14ac:dyDescent="0.3">
      <c r="B4" s="10" t="s">
        <v>5</v>
      </c>
      <c r="C4" s="3" t="s">
        <v>6</v>
      </c>
      <c r="D4" s="3">
        <v>6000</v>
      </c>
      <c r="E4" s="19"/>
      <c r="F4" s="20"/>
      <c r="G4" s="20"/>
      <c r="H4" s="20"/>
      <c r="I4" s="20"/>
      <c r="J4" s="66">
        <v>6000.6472000000003</v>
      </c>
      <c r="K4" s="67">
        <v>41.695399999999999</v>
      </c>
      <c r="L4" s="67">
        <v>43.267899999999997</v>
      </c>
      <c r="M4" s="67">
        <v>44.596899999999998</v>
      </c>
      <c r="N4" s="67">
        <v>20494.52</v>
      </c>
      <c r="O4" s="84">
        <f>ABS((J4-D4)/D4)</f>
        <v>1.0786666666672318E-4</v>
      </c>
      <c r="P4" s="23" t="e">
        <f>ABS((J4-E4)/E4)</f>
        <v>#DIV/0!</v>
      </c>
      <c r="Q4" s="86">
        <f t="shared" ref="Q4:Q35" si="0">(K4-F4)</f>
        <v>41.695399999999999</v>
      </c>
      <c r="R4" s="34" t="e">
        <f t="shared" ref="R4:R55" si="1">(100*N4)/I4</f>
        <v>#DIV/0!</v>
      </c>
    </row>
    <row r="5" spans="2:18" x14ac:dyDescent="0.3">
      <c r="B5" s="11" t="s">
        <v>7</v>
      </c>
      <c r="C5" s="4"/>
      <c r="D5" s="4">
        <v>4000</v>
      </c>
      <c r="E5" s="21"/>
      <c r="F5" s="22"/>
      <c r="G5" s="22"/>
      <c r="H5" s="22"/>
      <c r="I5" s="22"/>
      <c r="J5" s="68">
        <v>4000.8631999999998</v>
      </c>
      <c r="K5" s="69">
        <v>40.669199999999996</v>
      </c>
      <c r="L5" s="69">
        <v>42.413600000000002</v>
      </c>
      <c r="M5" s="69">
        <v>43.531100000000002</v>
      </c>
      <c r="N5" s="69">
        <v>18893.681</v>
      </c>
      <c r="O5" s="84">
        <f t="shared" ref="O5:O67" si="2">ABS((J5-D5)/D5)</f>
        <v>2.1579999999994469E-4</v>
      </c>
      <c r="P5" s="25" t="e">
        <f t="shared" ref="P5:P67" si="3">ABS((J5-E5)/E5)</f>
        <v>#DIV/0!</v>
      </c>
      <c r="Q5" s="87">
        <f t="shared" si="0"/>
        <v>40.669199999999996</v>
      </c>
      <c r="R5" s="35" t="e">
        <f t="shared" si="1"/>
        <v>#DIV/0!</v>
      </c>
    </row>
    <row r="6" spans="2:18" x14ac:dyDescent="0.3">
      <c r="B6" s="11"/>
      <c r="C6" s="4"/>
      <c r="D6" s="4">
        <v>2500</v>
      </c>
      <c r="E6" s="21"/>
      <c r="F6" s="22"/>
      <c r="G6" s="22"/>
      <c r="H6" s="22"/>
      <c r="I6" s="22"/>
      <c r="J6" s="68">
        <v>2499.1783999999998</v>
      </c>
      <c r="K6" s="69">
        <v>39.144599999999997</v>
      </c>
      <c r="L6" s="69">
        <v>41.481000000000002</v>
      </c>
      <c r="M6" s="69">
        <v>42.545900000000003</v>
      </c>
      <c r="N6" s="69">
        <v>17220.038</v>
      </c>
      <c r="O6" s="84">
        <f t="shared" si="2"/>
        <v>3.2864000000008673E-4</v>
      </c>
      <c r="P6" s="25" t="e">
        <f t="shared" si="3"/>
        <v>#DIV/0!</v>
      </c>
      <c r="Q6" s="87">
        <f t="shared" si="0"/>
        <v>39.144599999999997</v>
      </c>
      <c r="R6" s="35" t="e">
        <f t="shared" si="1"/>
        <v>#DIV/0!</v>
      </c>
    </row>
    <row r="7" spans="2:18" ht="17.25" thickBot="1" x14ac:dyDescent="0.35">
      <c r="B7" s="11"/>
      <c r="C7" s="5"/>
      <c r="D7" s="5">
        <v>1600</v>
      </c>
      <c r="E7" s="21"/>
      <c r="F7" s="22"/>
      <c r="G7" s="22"/>
      <c r="H7" s="22"/>
      <c r="I7" s="22"/>
      <c r="J7" s="68">
        <v>1605.2184</v>
      </c>
      <c r="K7" s="69">
        <v>37.415999999999997</v>
      </c>
      <c r="L7" s="69">
        <v>40.714700000000001</v>
      </c>
      <c r="M7" s="69">
        <v>41.815600000000003</v>
      </c>
      <c r="N7" s="69">
        <v>15832.728999999999</v>
      </c>
      <c r="O7" s="84">
        <f t="shared" si="2"/>
        <v>3.261499999999984E-3</v>
      </c>
      <c r="P7" s="25" t="e">
        <f t="shared" si="3"/>
        <v>#DIV/0!</v>
      </c>
      <c r="Q7" s="87">
        <f t="shared" si="0"/>
        <v>37.415999999999997</v>
      </c>
      <c r="R7" s="35" t="e">
        <f t="shared" si="1"/>
        <v>#DIV/0!</v>
      </c>
    </row>
    <row r="8" spans="2:18" x14ac:dyDescent="0.3">
      <c r="B8" s="11"/>
      <c r="C8" s="3" t="s">
        <v>8</v>
      </c>
      <c r="D8" s="3">
        <v>6000</v>
      </c>
      <c r="E8" s="21"/>
      <c r="F8" s="22"/>
      <c r="G8" s="22"/>
      <c r="H8" s="22"/>
      <c r="I8" s="22"/>
      <c r="J8" s="68">
        <v>6006.2831999999999</v>
      </c>
      <c r="K8" s="69">
        <v>38.582700000000003</v>
      </c>
      <c r="L8" s="69">
        <v>41.115299999999998</v>
      </c>
      <c r="M8" s="69">
        <v>42.134500000000003</v>
      </c>
      <c r="N8" s="69">
        <v>17241.482</v>
      </c>
      <c r="O8" s="84">
        <f t="shared" si="2"/>
        <v>1.0471999999999754E-3</v>
      </c>
      <c r="P8" s="25" t="e">
        <f t="shared" si="3"/>
        <v>#DIV/0!</v>
      </c>
      <c r="Q8" s="87">
        <f t="shared" si="0"/>
        <v>38.582700000000003</v>
      </c>
      <c r="R8" s="35" t="e">
        <f t="shared" si="1"/>
        <v>#DIV/0!</v>
      </c>
    </row>
    <row r="9" spans="2:18" x14ac:dyDescent="0.3">
      <c r="B9" s="11"/>
      <c r="C9" s="4"/>
      <c r="D9" s="4">
        <v>4000</v>
      </c>
      <c r="E9" s="21"/>
      <c r="F9" s="22"/>
      <c r="G9" s="22"/>
      <c r="H9" s="22"/>
      <c r="I9" s="22"/>
      <c r="J9" s="68">
        <v>4008.7408</v>
      </c>
      <c r="K9" s="69">
        <v>37.152700000000003</v>
      </c>
      <c r="L9" s="69">
        <v>39.8123</v>
      </c>
      <c r="M9" s="69">
        <v>40.751100000000001</v>
      </c>
      <c r="N9" s="69">
        <v>16213.582</v>
      </c>
      <c r="O9" s="84">
        <f t="shared" si="2"/>
        <v>2.1852000000000091E-3</v>
      </c>
      <c r="P9" s="25" t="e">
        <f t="shared" si="3"/>
        <v>#DIV/0!</v>
      </c>
      <c r="Q9" s="87">
        <f t="shared" si="0"/>
        <v>37.152700000000003</v>
      </c>
      <c r="R9" s="35" t="e">
        <f t="shared" si="1"/>
        <v>#DIV/0!</v>
      </c>
    </row>
    <row r="10" spans="2:18" x14ac:dyDescent="0.3">
      <c r="B10" s="11"/>
      <c r="C10" s="4"/>
      <c r="D10" s="4">
        <v>2500</v>
      </c>
      <c r="E10" s="21"/>
      <c r="F10" s="22"/>
      <c r="G10" s="22"/>
      <c r="H10" s="22"/>
      <c r="I10" s="22"/>
      <c r="J10" s="68">
        <v>2504.5439999999999</v>
      </c>
      <c r="K10" s="69">
        <v>35.415500000000002</v>
      </c>
      <c r="L10" s="69">
        <v>38.774900000000002</v>
      </c>
      <c r="M10" s="69">
        <v>39.897599999999997</v>
      </c>
      <c r="N10" s="69">
        <v>14826.047</v>
      </c>
      <c r="O10" s="84">
        <f t="shared" si="2"/>
        <v>1.8175999999999477E-3</v>
      </c>
      <c r="P10" s="25" t="e">
        <f t="shared" si="3"/>
        <v>#DIV/0!</v>
      </c>
      <c r="Q10" s="87">
        <f t="shared" si="0"/>
        <v>35.415500000000002</v>
      </c>
      <c r="R10" s="35" t="e">
        <f t="shared" si="1"/>
        <v>#DIV/0!</v>
      </c>
    </row>
    <row r="11" spans="2:18" ht="17.25" thickBot="1" x14ac:dyDescent="0.35">
      <c r="B11" s="11"/>
      <c r="C11" s="5"/>
      <c r="D11" s="5">
        <v>1600</v>
      </c>
      <c r="E11" s="21"/>
      <c r="F11" s="22"/>
      <c r="G11" s="22"/>
      <c r="H11" s="22"/>
      <c r="I11" s="22"/>
      <c r="J11" s="68">
        <v>1607.396</v>
      </c>
      <c r="K11" s="69">
        <v>33.907299999999999</v>
      </c>
      <c r="L11" s="69">
        <v>38.025599999999997</v>
      </c>
      <c r="M11" s="69">
        <v>39.328899999999997</v>
      </c>
      <c r="N11" s="69">
        <v>13728.85</v>
      </c>
      <c r="O11" s="84">
        <f t="shared" si="2"/>
        <v>4.6224999999999739E-3</v>
      </c>
      <c r="P11" s="25" t="e">
        <f t="shared" si="3"/>
        <v>#DIV/0!</v>
      </c>
      <c r="Q11" s="87">
        <f t="shared" si="0"/>
        <v>33.907299999999999</v>
      </c>
      <c r="R11" s="35" t="e">
        <f t="shared" si="1"/>
        <v>#DIV/0!</v>
      </c>
    </row>
    <row r="12" spans="2:18" x14ac:dyDescent="0.3">
      <c r="B12" s="11"/>
      <c r="C12" s="3" t="s">
        <v>9</v>
      </c>
      <c r="D12" s="3">
        <v>10000</v>
      </c>
      <c r="E12" s="21"/>
      <c r="F12" s="22"/>
      <c r="G12" s="22"/>
      <c r="H12" s="22"/>
      <c r="I12" s="22"/>
      <c r="J12" s="68">
        <v>10002.064</v>
      </c>
      <c r="K12" s="69">
        <v>37.463500000000003</v>
      </c>
      <c r="L12" s="69">
        <v>39.3262</v>
      </c>
      <c r="M12" s="69">
        <v>42.0535</v>
      </c>
      <c r="N12" s="69">
        <v>34423.440999999999</v>
      </c>
      <c r="O12" s="84">
        <f t="shared" si="2"/>
        <v>2.0640000000003055E-4</v>
      </c>
      <c r="P12" s="25" t="e">
        <f t="shared" si="3"/>
        <v>#DIV/0!</v>
      </c>
      <c r="Q12" s="87">
        <f t="shared" si="0"/>
        <v>37.463500000000003</v>
      </c>
      <c r="R12" s="35" t="e">
        <f t="shared" si="1"/>
        <v>#DIV/0!</v>
      </c>
    </row>
    <row r="13" spans="2:18" x14ac:dyDescent="0.3">
      <c r="B13" s="11"/>
      <c r="C13" s="4"/>
      <c r="D13" s="4">
        <v>7000</v>
      </c>
      <c r="E13" s="21"/>
      <c r="F13" s="22"/>
      <c r="G13" s="22"/>
      <c r="H13" s="22"/>
      <c r="I13" s="22"/>
      <c r="J13" s="68">
        <v>7001.6584000000003</v>
      </c>
      <c r="K13" s="69">
        <v>36.536799999999999</v>
      </c>
      <c r="L13" s="69">
        <v>38.8643</v>
      </c>
      <c r="M13" s="69">
        <v>41.277099999999997</v>
      </c>
      <c r="N13" s="69">
        <v>32253.633000000002</v>
      </c>
      <c r="O13" s="84">
        <f t="shared" si="2"/>
        <v>2.3691428571432231E-4</v>
      </c>
      <c r="P13" s="25" t="e">
        <f t="shared" si="3"/>
        <v>#DIV/0!</v>
      </c>
      <c r="Q13" s="87">
        <f t="shared" si="0"/>
        <v>36.536799999999999</v>
      </c>
      <c r="R13" s="35" t="e">
        <f t="shared" si="1"/>
        <v>#DIV/0!</v>
      </c>
    </row>
    <row r="14" spans="2:18" x14ac:dyDescent="0.3">
      <c r="B14" s="11"/>
      <c r="C14" s="4"/>
      <c r="D14" s="4">
        <v>4500</v>
      </c>
      <c r="E14" s="21"/>
      <c r="F14" s="22"/>
      <c r="G14" s="22"/>
      <c r="H14" s="22"/>
      <c r="I14" s="22"/>
      <c r="J14" s="68">
        <v>4506.6728000000003</v>
      </c>
      <c r="K14" s="69">
        <v>35.332700000000003</v>
      </c>
      <c r="L14" s="69">
        <v>38.393099999999997</v>
      </c>
      <c r="M14" s="69">
        <v>40.554400000000001</v>
      </c>
      <c r="N14" s="69">
        <v>29843.632000000001</v>
      </c>
      <c r="O14" s="84">
        <f t="shared" si="2"/>
        <v>1.4828444444445065E-3</v>
      </c>
      <c r="P14" s="25" t="e">
        <f t="shared" si="3"/>
        <v>#DIV/0!</v>
      </c>
      <c r="Q14" s="87">
        <f t="shared" si="0"/>
        <v>35.332700000000003</v>
      </c>
      <c r="R14" s="35" t="e">
        <f t="shared" si="1"/>
        <v>#DIV/0!</v>
      </c>
    </row>
    <row r="15" spans="2:18" ht="17.25" thickBot="1" x14ac:dyDescent="0.35">
      <c r="B15" s="11"/>
      <c r="C15" s="5"/>
      <c r="D15" s="5">
        <v>3000</v>
      </c>
      <c r="E15" s="21"/>
      <c r="F15" s="22"/>
      <c r="G15" s="22"/>
      <c r="H15" s="22"/>
      <c r="I15" s="22"/>
      <c r="J15" s="68">
        <v>3000.636</v>
      </c>
      <c r="K15" s="69">
        <v>33.94</v>
      </c>
      <c r="L15" s="69">
        <v>37.927</v>
      </c>
      <c r="M15" s="69">
        <v>39.752299999999998</v>
      </c>
      <c r="N15" s="69">
        <v>28054.508999999998</v>
      </c>
      <c r="O15" s="84">
        <f t="shared" si="2"/>
        <v>2.1199999999998908E-4</v>
      </c>
      <c r="P15" s="25" t="e">
        <f t="shared" si="3"/>
        <v>#DIV/0!</v>
      </c>
      <c r="Q15" s="87">
        <f t="shared" si="0"/>
        <v>33.94</v>
      </c>
      <c r="R15" s="35" t="e">
        <f t="shared" si="1"/>
        <v>#DIV/0!</v>
      </c>
    </row>
    <row r="16" spans="2:18" x14ac:dyDescent="0.3">
      <c r="B16" s="11"/>
      <c r="C16" s="3" t="s">
        <v>10</v>
      </c>
      <c r="D16" s="3">
        <v>10000</v>
      </c>
      <c r="E16" s="21"/>
      <c r="F16" s="22"/>
      <c r="G16" s="22"/>
      <c r="H16" s="22"/>
      <c r="I16" s="22"/>
      <c r="J16" s="68">
        <v>10002.9576</v>
      </c>
      <c r="K16" s="69">
        <v>38.015999999999998</v>
      </c>
      <c r="L16" s="69">
        <v>42.632599999999996</v>
      </c>
      <c r="M16" s="69">
        <v>43.247900000000001</v>
      </c>
      <c r="N16" s="69">
        <v>41915.61</v>
      </c>
      <c r="O16" s="84">
        <f t="shared" si="2"/>
        <v>2.9575999999997295E-4</v>
      </c>
      <c r="P16" s="25" t="e">
        <f t="shared" si="3"/>
        <v>#DIV/0!</v>
      </c>
      <c r="Q16" s="87">
        <f t="shared" si="0"/>
        <v>38.015999999999998</v>
      </c>
      <c r="R16" s="35" t="e">
        <f t="shared" si="1"/>
        <v>#DIV/0!</v>
      </c>
    </row>
    <row r="17" spans="2:18" x14ac:dyDescent="0.3">
      <c r="B17" s="11"/>
      <c r="C17" s="4"/>
      <c r="D17" s="4">
        <v>7000</v>
      </c>
      <c r="E17" s="21"/>
      <c r="F17" s="22"/>
      <c r="G17" s="22"/>
      <c r="H17" s="22"/>
      <c r="I17" s="22"/>
      <c r="J17" s="68">
        <v>7001.7128000000002</v>
      </c>
      <c r="K17" s="69">
        <v>37.2395</v>
      </c>
      <c r="L17" s="69">
        <v>42.105600000000003</v>
      </c>
      <c r="M17" s="69">
        <v>42.491199999999999</v>
      </c>
      <c r="N17" s="69">
        <v>38929.478000000003</v>
      </c>
      <c r="O17" s="84">
        <f t="shared" si="2"/>
        <v>2.44685714285749E-4</v>
      </c>
      <c r="P17" s="25" t="e">
        <f t="shared" si="3"/>
        <v>#DIV/0!</v>
      </c>
      <c r="Q17" s="87">
        <f t="shared" si="0"/>
        <v>37.2395</v>
      </c>
      <c r="R17" s="35" t="e">
        <f t="shared" si="1"/>
        <v>#DIV/0!</v>
      </c>
    </row>
    <row r="18" spans="2:18" x14ac:dyDescent="0.3">
      <c r="B18" s="11"/>
      <c r="C18" s="4"/>
      <c r="D18" s="4">
        <v>4500</v>
      </c>
      <c r="E18" s="21"/>
      <c r="F18" s="22"/>
      <c r="G18" s="22"/>
      <c r="H18" s="22"/>
      <c r="I18" s="22"/>
      <c r="J18" s="68">
        <v>4503.9799999999996</v>
      </c>
      <c r="K18" s="69">
        <v>36.054600000000001</v>
      </c>
      <c r="L18" s="69">
        <v>41.392699999999998</v>
      </c>
      <c r="M18" s="69">
        <v>41.488599999999998</v>
      </c>
      <c r="N18" s="69">
        <v>35523.616999999998</v>
      </c>
      <c r="O18" s="84">
        <f t="shared" si="2"/>
        <v>8.8444444444434739E-4</v>
      </c>
      <c r="P18" s="25" t="e">
        <f t="shared" si="3"/>
        <v>#DIV/0!</v>
      </c>
      <c r="Q18" s="87">
        <f t="shared" si="0"/>
        <v>36.054600000000001</v>
      </c>
      <c r="R18" s="35" t="e">
        <f t="shared" si="1"/>
        <v>#DIV/0!</v>
      </c>
    </row>
    <row r="19" spans="2:18" ht="17.25" thickBot="1" x14ac:dyDescent="0.35">
      <c r="B19" s="11"/>
      <c r="C19" s="5"/>
      <c r="D19" s="5">
        <v>3000</v>
      </c>
      <c r="E19" s="21"/>
      <c r="F19" s="22"/>
      <c r="G19" s="22"/>
      <c r="H19" s="22"/>
      <c r="I19" s="22"/>
      <c r="J19" s="68">
        <v>3002.8656000000001</v>
      </c>
      <c r="K19" s="69">
        <v>34.827500000000001</v>
      </c>
      <c r="L19" s="69">
        <v>40.728000000000002</v>
      </c>
      <c r="M19" s="69">
        <v>40.563600000000001</v>
      </c>
      <c r="N19" s="69">
        <v>32899.786</v>
      </c>
      <c r="O19" s="84">
        <f t="shared" si="2"/>
        <v>9.5520000000002864E-4</v>
      </c>
      <c r="P19" s="25" t="e">
        <f t="shared" si="3"/>
        <v>#DIV/0!</v>
      </c>
      <c r="Q19" s="87">
        <f t="shared" si="0"/>
        <v>34.827500000000001</v>
      </c>
      <c r="R19" s="35" t="e">
        <f t="shared" si="1"/>
        <v>#DIV/0!</v>
      </c>
    </row>
    <row r="20" spans="2:18" x14ac:dyDescent="0.3">
      <c r="B20" s="11"/>
      <c r="C20" s="3" t="s">
        <v>11</v>
      </c>
      <c r="D20" s="3">
        <v>10000</v>
      </c>
      <c r="E20" s="21"/>
      <c r="F20" s="22"/>
      <c r="G20" s="22"/>
      <c r="H20" s="22"/>
      <c r="I20" s="22"/>
      <c r="J20" s="68">
        <v>10015.583199999999</v>
      </c>
      <c r="K20" s="69">
        <v>35.311100000000003</v>
      </c>
      <c r="L20" s="69">
        <v>40.186799999999998</v>
      </c>
      <c r="M20" s="69">
        <v>42.653300000000002</v>
      </c>
      <c r="N20" s="69">
        <v>38281.160000000003</v>
      </c>
      <c r="O20" s="84">
        <f t="shared" si="2"/>
        <v>1.5583199999999124E-3</v>
      </c>
      <c r="P20" s="25" t="e">
        <f t="shared" si="3"/>
        <v>#DIV/0!</v>
      </c>
      <c r="Q20" s="87">
        <f t="shared" si="0"/>
        <v>35.311100000000003</v>
      </c>
      <c r="R20" s="35" t="e">
        <f t="shared" si="1"/>
        <v>#DIV/0!</v>
      </c>
    </row>
    <row r="21" spans="2:18" x14ac:dyDescent="0.3">
      <c r="B21" s="11"/>
      <c r="C21" s="4"/>
      <c r="D21" s="4">
        <v>7000</v>
      </c>
      <c r="E21" s="21"/>
      <c r="F21" s="22"/>
      <c r="G21" s="22"/>
      <c r="H21" s="22"/>
      <c r="I21" s="22"/>
      <c r="J21" s="68">
        <v>7010.9759999999997</v>
      </c>
      <c r="K21" s="69">
        <v>34.618400000000001</v>
      </c>
      <c r="L21" s="69">
        <v>39.699199999999998</v>
      </c>
      <c r="M21" s="69">
        <v>42.2547</v>
      </c>
      <c r="N21" s="69">
        <v>35771.241000000002</v>
      </c>
      <c r="O21" s="84">
        <f t="shared" si="2"/>
        <v>1.5679999999999512E-3</v>
      </c>
      <c r="P21" s="25" t="e">
        <f t="shared" si="3"/>
        <v>#DIV/0!</v>
      </c>
      <c r="Q21" s="87">
        <f t="shared" si="0"/>
        <v>34.618400000000001</v>
      </c>
      <c r="R21" s="35" t="e">
        <f t="shared" si="1"/>
        <v>#DIV/0!</v>
      </c>
    </row>
    <row r="22" spans="2:18" x14ac:dyDescent="0.3">
      <c r="B22" s="11"/>
      <c r="C22" s="4"/>
      <c r="D22" s="4">
        <v>4500</v>
      </c>
      <c r="E22" s="21"/>
      <c r="F22" s="22"/>
      <c r="G22" s="22"/>
      <c r="H22" s="22"/>
      <c r="I22" s="22"/>
      <c r="J22" s="68">
        <v>4503.0183999999999</v>
      </c>
      <c r="K22" s="69">
        <v>33.527099999999997</v>
      </c>
      <c r="L22" s="69">
        <v>39.171300000000002</v>
      </c>
      <c r="M22" s="69">
        <v>41.846200000000003</v>
      </c>
      <c r="N22" s="69">
        <v>32952.322</v>
      </c>
      <c r="O22" s="84">
        <f t="shared" si="2"/>
        <v>6.7075555555553971E-4</v>
      </c>
      <c r="P22" s="25" t="e">
        <f t="shared" si="3"/>
        <v>#DIV/0!</v>
      </c>
      <c r="Q22" s="87">
        <f t="shared" si="0"/>
        <v>33.527099999999997</v>
      </c>
      <c r="R22" s="35" t="e">
        <f t="shared" si="1"/>
        <v>#DIV/0!</v>
      </c>
    </row>
    <row r="23" spans="2:18" ht="17.25" thickBot="1" x14ac:dyDescent="0.35">
      <c r="B23" s="12"/>
      <c r="C23" s="5"/>
      <c r="D23" s="5">
        <v>3000</v>
      </c>
      <c r="E23" s="63"/>
      <c r="F23" s="64"/>
      <c r="G23" s="64"/>
      <c r="H23" s="64"/>
      <c r="I23" s="64"/>
      <c r="J23" s="63">
        <v>3001.8744000000002</v>
      </c>
      <c r="K23" s="64">
        <v>32.261899999999997</v>
      </c>
      <c r="L23" s="64">
        <v>38.679299999999998</v>
      </c>
      <c r="M23" s="64">
        <v>41.421799999999998</v>
      </c>
      <c r="N23" s="64">
        <v>30861.877</v>
      </c>
      <c r="O23" s="84">
        <f t="shared" si="2"/>
        <v>6.2480000000005021E-4</v>
      </c>
      <c r="P23" s="27" t="e">
        <f t="shared" si="3"/>
        <v>#DIV/0!</v>
      </c>
      <c r="Q23" s="83">
        <f t="shared" si="0"/>
        <v>32.261899999999997</v>
      </c>
      <c r="R23" s="36" t="e">
        <f t="shared" si="1"/>
        <v>#DIV/0!</v>
      </c>
    </row>
    <row r="24" spans="2:18" x14ac:dyDescent="0.3">
      <c r="B24" s="10" t="s">
        <v>12</v>
      </c>
      <c r="C24" s="3" t="s">
        <v>13</v>
      </c>
      <c r="D24" s="3">
        <v>2000</v>
      </c>
      <c r="E24" s="66">
        <v>2000.1784</v>
      </c>
      <c r="F24" s="67">
        <v>37.120800000000003</v>
      </c>
      <c r="G24" s="67">
        <v>39.887599999999999</v>
      </c>
      <c r="H24" s="67">
        <v>40.273000000000003</v>
      </c>
      <c r="I24" s="67">
        <v>7281.2969999999996</v>
      </c>
      <c r="J24" s="66">
        <v>2000.7968000000001</v>
      </c>
      <c r="K24" s="67">
        <v>37.131999999999998</v>
      </c>
      <c r="L24" s="67">
        <v>39.920900000000003</v>
      </c>
      <c r="M24" s="67">
        <v>40.204500000000003</v>
      </c>
      <c r="N24" s="67">
        <v>7233.576</v>
      </c>
      <c r="O24" s="85">
        <f t="shared" si="2"/>
        <v>3.9840000000003782E-4</v>
      </c>
      <c r="P24" s="23">
        <f t="shared" si="3"/>
        <v>3.091724218200062E-4</v>
      </c>
      <c r="Q24" s="86">
        <f t="shared" si="0"/>
        <v>1.1199999999995214E-2</v>
      </c>
      <c r="R24" s="34">
        <f t="shared" si="1"/>
        <v>99.344608522355287</v>
      </c>
    </row>
    <row r="25" spans="2:18" x14ac:dyDescent="0.3">
      <c r="B25" s="11" t="s">
        <v>14</v>
      </c>
      <c r="C25" s="4"/>
      <c r="D25" s="4">
        <v>1200</v>
      </c>
      <c r="E25" s="68">
        <v>1199.9544000000001</v>
      </c>
      <c r="F25" s="69">
        <v>34.933399999999999</v>
      </c>
      <c r="G25" s="69">
        <v>38.486600000000003</v>
      </c>
      <c r="H25" s="69">
        <v>38.714300000000001</v>
      </c>
      <c r="I25" s="69">
        <v>6602.9920000000002</v>
      </c>
      <c r="J25" s="68">
        <v>1200.172</v>
      </c>
      <c r="K25" s="69">
        <v>34.961100000000002</v>
      </c>
      <c r="L25" s="69">
        <v>38.425400000000003</v>
      </c>
      <c r="M25" s="69">
        <v>38.617400000000004</v>
      </c>
      <c r="N25" s="69">
        <v>6570.6689999999999</v>
      </c>
      <c r="O25" s="84">
        <f t="shared" si="2"/>
        <v>1.4333333333335456E-4</v>
      </c>
      <c r="P25" s="25">
        <f t="shared" si="3"/>
        <v>1.8134022426181162E-4</v>
      </c>
      <c r="Q25" s="87">
        <f t="shared" si="0"/>
        <v>2.7700000000002944E-2</v>
      </c>
      <c r="R25" s="35">
        <f t="shared" si="1"/>
        <v>99.510479491721327</v>
      </c>
    </row>
    <row r="26" spans="2:18" x14ac:dyDescent="0.3">
      <c r="B26" s="11"/>
      <c r="C26" s="4"/>
      <c r="D26" s="4">
        <v>768</v>
      </c>
      <c r="E26" s="68">
        <v>767.81359999999995</v>
      </c>
      <c r="F26" s="69">
        <v>33.379399999999997</v>
      </c>
      <c r="G26" s="69">
        <v>37.629800000000003</v>
      </c>
      <c r="H26" s="69">
        <v>37.732199999999999</v>
      </c>
      <c r="I26" s="69">
        <v>6068.4880000000003</v>
      </c>
      <c r="J26" s="68">
        <v>768.12559999999996</v>
      </c>
      <c r="K26" s="69">
        <v>33.370899999999999</v>
      </c>
      <c r="L26" s="69">
        <v>37.566699999999997</v>
      </c>
      <c r="M26" s="69">
        <v>37.641100000000002</v>
      </c>
      <c r="N26" s="69">
        <v>6032.982</v>
      </c>
      <c r="O26" s="84">
        <f t="shared" si="2"/>
        <v>1.635416666666186E-4</v>
      </c>
      <c r="P26" s="25">
        <f t="shared" si="3"/>
        <v>4.0634862419734665E-4</v>
      </c>
      <c r="Q26" s="87">
        <f t="shared" si="0"/>
        <v>-8.4999999999979536E-3</v>
      </c>
      <c r="R26" s="35">
        <f t="shared" si="1"/>
        <v>99.414911918751415</v>
      </c>
    </row>
    <row r="27" spans="2:18" ht="17.25" thickBot="1" x14ac:dyDescent="0.35">
      <c r="B27" s="11"/>
      <c r="C27" s="5"/>
      <c r="D27" s="5">
        <v>512</v>
      </c>
      <c r="E27" s="68">
        <v>511.81200000000001</v>
      </c>
      <c r="F27" s="69">
        <v>31.788799999999998</v>
      </c>
      <c r="G27" s="69">
        <v>36.6905</v>
      </c>
      <c r="H27" s="69">
        <v>36.730699999999999</v>
      </c>
      <c r="I27" s="69">
        <v>5646.4489999999996</v>
      </c>
      <c r="J27" s="68">
        <v>512.11599999999999</v>
      </c>
      <c r="K27" s="69">
        <v>31.788799999999998</v>
      </c>
      <c r="L27" s="69">
        <v>36.587299999999999</v>
      </c>
      <c r="M27" s="69">
        <v>36.597200000000001</v>
      </c>
      <c r="N27" s="69">
        <v>5627.192</v>
      </c>
      <c r="O27" s="84">
        <f t="shared" si="2"/>
        <v>2.2656249999997158E-4</v>
      </c>
      <c r="P27" s="25">
        <f t="shared" si="3"/>
        <v>5.9396809766080832E-4</v>
      </c>
      <c r="Q27" s="87">
        <f t="shared" si="0"/>
        <v>0</v>
      </c>
      <c r="R27" s="35">
        <f t="shared" si="1"/>
        <v>99.658953795562482</v>
      </c>
    </row>
    <row r="28" spans="2:18" x14ac:dyDescent="0.3">
      <c r="B28" s="11"/>
      <c r="C28" s="3" t="s">
        <v>15</v>
      </c>
      <c r="D28" s="3">
        <v>2000</v>
      </c>
      <c r="E28" s="68">
        <v>2000.2583999999999</v>
      </c>
      <c r="F28" s="69">
        <v>37.002499999999998</v>
      </c>
      <c r="G28" s="69">
        <v>40.817300000000003</v>
      </c>
      <c r="H28" s="69">
        <v>41.857100000000003</v>
      </c>
      <c r="I28" s="69">
        <v>8085.0879999999997</v>
      </c>
      <c r="J28" s="68">
        <v>2000.2384</v>
      </c>
      <c r="K28" s="69">
        <v>36.922600000000003</v>
      </c>
      <c r="L28" s="69">
        <v>40.880499999999998</v>
      </c>
      <c r="M28" s="69">
        <v>41.926400000000001</v>
      </c>
      <c r="N28" s="69">
        <v>8045.8069999999998</v>
      </c>
      <c r="O28" s="84">
        <f t="shared" si="2"/>
        <v>1.1919999999997799E-4</v>
      </c>
      <c r="P28" s="25">
        <f t="shared" si="3"/>
        <v>9.9987081668957431E-6</v>
      </c>
      <c r="Q28" s="87">
        <f t="shared" si="0"/>
        <v>-7.9899999999994975E-2</v>
      </c>
      <c r="R28" s="35">
        <f t="shared" si="1"/>
        <v>99.514154947973353</v>
      </c>
    </row>
    <row r="29" spans="2:18" x14ac:dyDescent="0.3">
      <c r="B29" s="11"/>
      <c r="C29" s="4"/>
      <c r="D29" s="4">
        <v>1200</v>
      </c>
      <c r="E29" s="68">
        <v>1199.8352</v>
      </c>
      <c r="F29" s="69">
        <v>34.8643</v>
      </c>
      <c r="G29" s="69">
        <v>39.660499999999999</v>
      </c>
      <c r="H29" s="69">
        <v>40.575499999999998</v>
      </c>
      <c r="I29" s="69">
        <v>7342.2460000000001</v>
      </c>
      <c r="J29" s="68">
        <v>1200.2416000000001</v>
      </c>
      <c r="K29" s="69">
        <v>34.863399999999999</v>
      </c>
      <c r="L29" s="69">
        <v>39.643500000000003</v>
      </c>
      <c r="M29" s="69">
        <v>40.595500000000001</v>
      </c>
      <c r="N29" s="69">
        <v>7291</v>
      </c>
      <c r="O29" s="84">
        <f t="shared" si="2"/>
        <v>2.0133333333338516E-4</v>
      </c>
      <c r="P29" s="25">
        <f t="shared" si="3"/>
        <v>3.3871318327723343E-4</v>
      </c>
      <c r="Q29" s="87">
        <f t="shared" si="0"/>
        <v>-9.0000000000145519E-4</v>
      </c>
      <c r="R29" s="35">
        <f t="shared" si="1"/>
        <v>99.302039185284713</v>
      </c>
    </row>
    <row r="30" spans="2:18" x14ac:dyDescent="0.3">
      <c r="B30" s="11"/>
      <c r="C30" s="4"/>
      <c r="D30" s="4">
        <v>768</v>
      </c>
      <c r="E30" s="68">
        <v>767.85919999999999</v>
      </c>
      <c r="F30" s="69">
        <v>32.968200000000003</v>
      </c>
      <c r="G30" s="69">
        <v>38.787999999999997</v>
      </c>
      <c r="H30" s="69">
        <v>39.633400000000002</v>
      </c>
      <c r="I30" s="69">
        <v>6779.2250000000004</v>
      </c>
      <c r="J30" s="68">
        <v>768.89760000000001</v>
      </c>
      <c r="K30" s="69">
        <v>33.0366</v>
      </c>
      <c r="L30" s="69">
        <v>38.661799999999999</v>
      </c>
      <c r="M30" s="69">
        <v>39.545000000000002</v>
      </c>
      <c r="N30" s="69">
        <v>6738.759</v>
      </c>
      <c r="O30" s="84">
        <f t="shared" si="2"/>
        <v>1.1687500000000146E-3</v>
      </c>
      <c r="P30" s="25">
        <f t="shared" si="3"/>
        <v>1.3523312607311656E-3</v>
      </c>
      <c r="Q30" s="87">
        <f t="shared" si="0"/>
        <v>6.8399999999996908E-2</v>
      </c>
      <c r="R30" s="35">
        <f t="shared" si="1"/>
        <v>99.40308811110414</v>
      </c>
    </row>
    <row r="31" spans="2:18" ht="17.25" thickBot="1" x14ac:dyDescent="0.35">
      <c r="B31" s="11"/>
      <c r="C31" s="5"/>
      <c r="D31" s="5">
        <v>512</v>
      </c>
      <c r="E31" s="68">
        <v>511.7568</v>
      </c>
      <c r="F31" s="69">
        <v>31.2212</v>
      </c>
      <c r="G31" s="69">
        <v>38.029400000000003</v>
      </c>
      <c r="H31" s="69">
        <v>38.805</v>
      </c>
      <c r="I31" s="69">
        <v>6369.92</v>
      </c>
      <c r="J31" s="68">
        <v>512.62639999999999</v>
      </c>
      <c r="K31" s="69">
        <v>31.3398</v>
      </c>
      <c r="L31" s="69">
        <v>37.866</v>
      </c>
      <c r="M31" s="69">
        <v>38.682499999999997</v>
      </c>
      <c r="N31" s="69">
        <v>6343.2950000000001</v>
      </c>
      <c r="O31" s="84">
        <f t="shared" si="2"/>
        <v>1.2234374999999797E-3</v>
      </c>
      <c r="P31" s="25">
        <f t="shared" si="3"/>
        <v>1.6992446412045551E-3</v>
      </c>
      <c r="Q31" s="87">
        <f t="shared" si="0"/>
        <v>0.1186000000000007</v>
      </c>
      <c r="R31" s="35">
        <f t="shared" si="1"/>
        <v>99.582019868381394</v>
      </c>
    </row>
    <row r="32" spans="2:18" x14ac:dyDescent="0.3">
      <c r="B32" s="11"/>
      <c r="C32" s="3" t="s">
        <v>16</v>
      </c>
      <c r="D32" s="3">
        <v>2000</v>
      </c>
      <c r="E32" s="68">
        <v>1999.548</v>
      </c>
      <c r="F32" s="69">
        <v>31.1891</v>
      </c>
      <c r="G32" s="69">
        <v>36.449599999999997</v>
      </c>
      <c r="H32" s="69">
        <v>37.217300000000002</v>
      </c>
      <c r="I32" s="69">
        <v>6994.5370000000003</v>
      </c>
      <c r="J32" s="68">
        <v>2002.4256</v>
      </c>
      <c r="K32" s="69">
        <v>31.275700000000001</v>
      </c>
      <c r="L32" s="69">
        <v>36.527900000000002</v>
      </c>
      <c r="M32" s="69">
        <v>37.292299999999997</v>
      </c>
      <c r="N32" s="69">
        <v>6886.5230000000001</v>
      </c>
      <c r="O32" s="84">
        <f t="shared" si="2"/>
        <v>1.2128000000000156E-3</v>
      </c>
      <c r="P32" s="25">
        <f t="shared" si="3"/>
        <v>1.4391252423047757E-3</v>
      </c>
      <c r="Q32" s="87">
        <f t="shared" si="0"/>
        <v>8.6600000000000676E-2</v>
      </c>
      <c r="R32" s="35">
        <f t="shared" si="1"/>
        <v>98.455737670699293</v>
      </c>
    </row>
    <row r="33" spans="2:18" x14ac:dyDescent="0.3">
      <c r="B33" s="11"/>
      <c r="C33" s="4"/>
      <c r="D33" s="4">
        <v>1200</v>
      </c>
      <c r="E33" s="68">
        <v>1199.2224000000001</v>
      </c>
      <c r="F33" s="69">
        <v>29.349799999999998</v>
      </c>
      <c r="G33" s="69">
        <v>36.073099999999997</v>
      </c>
      <c r="H33" s="69">
        <v>36.826900000000002</v>
      </c>
      <c r="I33" s="69">
        <v>5706.4269999999997</v>
      </c>
      <c r="J33" s="68">
        <v>1202.2152000000001</v>
      </c>
      <c r="K33" s="69">
        <v>29.3035</v>
      </c>
      <c r="L33" s="69">
        <v>35.985199999999999</v>
      </c>
      <c r="M33" s="69">
        <v>36.801200000000001</v>
      </c>
      <c r="N33" s="69">
        <v>5684.6490000000003</v>
      </c>
      <c r="O33" s="84">
        <f t="shared" si="2"/>
        <v>1.8460000000000793E-3</v>
      </c>
      <c r="P33" s="25">
        <f t="shared" si="3"/>
        <v>2.4956171599196178E-3</v>
      </c>
      <c r="Q33" s="87">
        <f t="shared" si="0"/>
        <v>-4.6299999999998676E-2</v>
      </c>
      <c r="R33" s="35">
        <f t="shared" si="1"/>
        <v>99.618360140241876</v>
      </c>
    </row>
    <row r="34" spans="2:18" x14ac:dyDescent="0.3">
      <c r="B34" s="11"/>
      <c r="C34" s="4"/>
      <c r="D34" s="4">
        <v>768</v>
      </c>
      <c r="E34" s="68">
        <v>767.60479999999995</v>
      </c>
      <c r="F34" s="69">
        <v>27.913599999999999</v>
      </c>
      <c r="G34" s="69">
        <v>35.375300000000003</v>
      </c>
      <c r="H34" s="69">
        <v>36.111199999999997</v>
      </c>
      <c r="I34" s="69">
        <v>5279.0330000000004</v>
      </c>
      <c r="J34" s="68">
        <v>785.55280000000005</v>
      </c>
      <c r="K34" s="69">
        <v>27.997399999999999</v>
      </c>
      <c r="L34" s="69">
        <v>35.234099999999998</v>
      </c>
      <c r="M34" s="69">
        <v>35.942700000000002</v>
      </c>
      <c r="N34" s="69">
        <v>5344.491</v>
      </c>
      <c r="O34" s="84">
        <f t="shared" si="2"/>
        <v>2.2855208333333394E-2</v>
      </c>
      <c r="P34" s="25">
        <f t="shared" si="3"/>
        <v>2.3381823563375443E-2</v>
      </c>
      <c r="Q34" s="87">
        <f t="shared" si="0"/>
        <v>8.3800000000000097E-2</v>
      </c>
      <c r="R34" s="35">
        <f t="shared" si="1"/>
        <v>101.23996193999923</v>
      </c>
    </row>
    <row r="35" spans="2:18" ht="17.25" thickBot="1" x14ac:dyDescent="0.35">
      <c r="B35" s="11"/>
      <c r="C35" s="5"/>
      <c r="D35" s="5">
        <v>512</v>
      </c>
      <c r="E35" s="68">
        <v>511.80720000000002</v>
      </c>
      <c r="F35" s="69">
        <v>26.763300000000001</v>
      </c>
      <c r="G35" s="69">
        <v>34.785499999999999</v>
      </c>
      <c r="H35" s="69">
        <v>35.505800000000001</v>
      </c>
      <c r="I35" s="69">
        <v>5000.9939999999997</v>
      </c>
      <c r="J35" s="68">
        <v>525.51199999999994</v>
      </c>
      <c r="K35" s="69">
        <v>26.904</v>
      </c>
      <c r="L35" s="69">
        <v>34.564399999999999</v>
      </c>
      <c r="M35" s="69">
        <v>35.310899999999997</v>
      </c>
      <c r="N35" s="69">
        <v>5113.9539999999997</v>
      </c>
      <c r="O35" s="84">
        <f t="shared" si="2"/>
        <v>2.639062499999989E-2</v>
      </c>
      <c r="P35" s="25">
        <f t="shared" si="3"/>
        <v>2.6777270816041511E-2</v>
      </c>
      <c r="Q35" s="87">
        <f t="shared" si="0"/>
        <v>0.14069999999999894</v>
      </c>
      <c r="R35" s="35">
        <f t="shared" si="1"/>
        <v>102.25875096030909</v>
      </c>
    </row>
    <row r="36" spans="2:18" x14ac:dyDescent="0.3">
      <c r="B36" s="11"/>
      <c r="C36" s="3" t="s">
        <v>17</v>
      </c>
      <c r="D36" s="3">
        <v>2000</v>
      </c>
      <c r="E36" s="68">
        <v>2000.4544000000001</v>
      </c>
      <c r="F36" s="69">
        <v>35.424399999999999</v>
      </c>
      <c r="G36" s="69">
        <v>38.337000000000003</v>
      </c>
      <c r="H36" s="69">
        <v>39.998699999999999</v>
      </c>
      <c r="I36" s="69">
        <v>5697.0519999999997</v>
      </c>
      <c r="J36" s="68">
        <v>2000.5648000000001</v>
      </c>
      <c r="K36" s="69">
        <v>35.365499999999997</v>
      </c>
      <c r="L36" s="69">
        <v>38.301200000000001</v>
      </c>
      <c r="M36" s="69">
        <v>39.937399999999997</v>
      </c>
      <c r="N36" s="69">
        <v>5671.0619999999999</v>
      </c>
      <c r="O36" s="84">
        <f t="shared" si="2"/>
        <v>2.824000000000524E-4</v>
      </c>
      <c r="P36" s="25">
        <f t="shared" si="3"/>
        <v>5.5187461408781387E-5</v>
      </c>
      <c r="Q36" s="87">
        <f t="shared" ref="Q36:Q67" si="4">(K36-F36)</f>
        <v>-5.8900000000001285E-2</v>
      </c>
      <c r="R36" s="35">
        <f t="shared" si="1"/>
        <v>99.543799143837902</v>
      </c>
    </row>
    <row r="37" spans="2:18" x14ac:dyDescent="0.3">
      <c r="B37" s="11"/>
      <c r="C37" s="4"/>
      <c r="D37" s="4">
        <v>1200</v>
      </c>
      <c r="E37" s="68">
        <v>1200.1695999999999</v>
      </c>
      <c r="F37" s="69">
        <v>33.412999999999997</v>
      </c>
      <c r="G37" s="69">
        <v>37.118699999999997</v>
      </c>
      <c r="H37" s="69">
        <v>38.819400000000002</v>
      </c>
      <c r="I37" s="69">
        <v>5214.9009999999998</v>
      </c>
      <c r="J37" s="68">
        <v>1201.0744</v>
      </c>
      <c r="K37" s="69">
        <v>33.319800000000001</v>
      </c>
      <c r="L37" s="69">
        <v>37.060699999999997</v>
      </c>
      <c r="M37" s="69">
        <v>38.741399999999999</v>
      </c>
      <c r="N37" s="69">
        <v>5160.5200000000004</v>
      </c>
      <c r="O37" s="84">
        <f t="shared" si="2"/>
        <v>8.9533333333330725E-4</v>
      </c>
      <c r="P37" s="25">
        <f t="shared" si="3"/>
        <v>7.5389344972579128E-4</v>
      </c>
      <c r="Q37" s="87">
        <f t="shared" si="4"/>
        <v>-9.3199999999995953E-2</v>
      </c>
      <c r="R37" s="35">
        <f t="shared" si="1"/>
        <v>98.957199762756773</v>
      </c>
    </row>
    <row r="38" spans="2:18" x14ac:dyDescent="0.3">
      <c r="B38" s="11"/>
      <c r="C38" s="4"/>
      <c r="D38" s="4">
        <v>768</v>
      </c>
      <c r="E38" s="68">
        <v>767.99040000000002</v>
      </c>
      <c r="F38" s="69">
        <v>31.658300000000001</v>
      </c>
      <c r="G38" s="69">
        <v>36.188000000000002</v>
      </c>
      <c r="H38" s="69">
        <v>37.856400000000001</v>
      </c>
      <c r="I38" s="69">
        <v>4828.9570000000003</v>
      </c>
      <c r="J38" s="68">
        <v>769.19920000000002</v>
      </c>
      <c r="K38" s="69">
        <v>31.611000000000001</v>
      </c>
      <c r="L38" s="69">
        <v>36.146299999999997</v>
      </c>
      <c r="M38" s="69">
        <v>37.807600000000001</v>
      </c>
      <c r="N38" s="69">
        <v>4754.7790000000005</v>
      </c>
      <c r="O38" s="84">
        <f t="shared" si="2"/>
        <v>1.561458333333358E-3</v>
      </c>
      <c r="P38" s="25">
        <f t="shared" si="3"/>
        <v>1.5739780080584295E-3</v>
      </c>
      <c r="Q38" s="87">
        <f t="shared" si="4"/>
        <v>-4.7299999999999898E-2</v>
      </c>
      <c r="R38" s="35">
        <f t="shared" si="1"/>
        <v>98.463891892182929</v>
      </c>
    </row>
    <row r="39" spans="2:18" ht="17.25" thickBot="1" x14ac:dyDescent="0.35">
      <c r="B39" s="12"/>
      <c r="C39" s="5"/>
      <c r="D39" s="5">
        <v>512</v>
      </c>
      <c r="E39" s="63">
        <v>511.87200000000001</v>
      </c>
      <c r="F39" s="64">
        <v>30.175599999999999</v>
      </c>
      <c r="G39" s="64">
        <v>35.553899999999999</v>
      </c>
      <c r="H39" s="64">
        <v>37.216799999999999</v>
      </c>
      <c r="I39" s="64">
        <v>4455.96</v>
      </c>
      <c r="J39" s="63">
        <v>513.14319999999998</v>
      </c>
      <c r="K39" s="64">
        <v>30.167899999999999</v>
      </c>
      <c r="L39" s="64">
        <v>35.470500000000001</v>
      </c>
      <c r="M39" s="64">
        <v>37.148000000000003</v>
      </c>
      <c r="N39" s="64">
        <v>4389.0829999999996</v>
      </c>
      <c r="O39" s="82">
        <f t="shared" si="2"/>
        <v>2.2328124999999588E-3</v>
      </c>
      <c r="P39" s="27">
        <f t="shared" si="3"/>
        <v>2.4834333583395162E-3</v>
      </c>
      <c r="Q39" s="83">
        <f t="shared" si="4"/>
        <v>-7.6999999999998181E-3</v>
      </c>
      <c r="R39" s="36">
        <f t="shared" si="1"/>
        <v>98.499156186321244</v>
      </c>
    </row>
    <row r="40" spans="2:18" x14ac:dyDescent="0.3">
      <c r="B40" s="10" t="s">
        <v>18</v>
      </c>
      <c r="C40" s="3" t="s">
        <v>19</v>
      </c>
      <c r="D40" s="3">
        <v>1500</v>
      </c>
      <c r="E40" s="66">
        <v>1499.3391999999999</v>
      </c>
      <c r="F40" s="67">
        <v>39.837499999999999</v>
      </c>
      <c r="G40" s="67">
        <v>42.534799999999997</v>
      </c>
      <c r="H40" s="67">
        <v>41.892099999999999</v>
      </c>
      <c r="I40" s="67">
        <v>2139.6680000000001</v>
      </c>
      <c r="J40" s="66">
        <v>1499.9775999999999</v>
      </c>
      <c r="K40" s="67">
        <v>39.470500000000001</v>
      </c>
      <c r="L40" s="67">
        <v>42.494300000000003</v>
      </c>
      <c r="M40" s="67">
        <v>41.768799999999999</v>
      </c>
      <c r="N40" s="67">
        <v>2133.5369999999998</v>
      </c>
      <c r="O40" s="84">
        <f t="shared" si="2"/>
        <v>1.4933333333374321E-5</v>
      </c>
      <c r="P40" s="23">
        <f t="shared" si="3"/>
        <v>4.2578757361912969E-4</v>
      </c>
      <c r="Q40" s="86">
        <f t="shared" si="4"/>
        <v>-0.36699999999999733</v>
      </c>
      <c r="R40" s="34">
        <f t="shared" si="1"/>
        <v>99.713460219062014</v>
      </c>
    </row>
    <row r="41" spans="2:18" x14ac:dyDescent="0.3">
      <c r="B41" s="11" t="s">
        <v>20</v>
      </c>
      <c r="C41" s="4"/>
      <c r="D41" s="4">
        <v>850</v>
      </c>
      <c r="E41" s="68">
        <v>850.09040000000005</v>
      </c>
      <c r="F41" s="69">
        <v>36.774900000000002</v>
      </c>
      <c r="G41" s="69">
        <v>40.321100000000001</v>
      </c>
      <c r="H41" s="69">
        <v>39.377499999999998</v>
      </c>
      <c r="I41" s="69">
        <v>1940.44</v>
      </c>
      <c r="J41" s="68">
        <v>850.05679999999995</v>
      </c>
      <c r="K41" s="69">
        <v>36.274500000000003</v>
      </c>
      <c r="L41" s="69">
        <v>40.156599999999997</v>
      </c>
      <c r="M41" s="69">
        <v>39.189900000000002</v>
      </c>
      <c r="N41" s="69">
        <v>1920.3320000000001</v>
      </c>
      <c r="O41" s="84">
        <f t="shared" si="2"/>
        <v>6.6823529411709276E-5</v>
      </c>
      <c r="P41" s="25">
        <f t="shared" si="3"/>
        <v>3.9525208142677795E-5</v>
      </c>
      <c r="Q41" s="87">
        <f t="shared" si="4"/>
        <v>-0.50039999999999907</v>
      </c>
      <c r="R41" s="35">
        <f t="shared" si="1"/>
        <v>98.963740182638986</v>
      </c>
    </row>
    <row r="42" spans="2:18" x14ac:dyDescent="0.3">
      <c r="B42" s="11"/>
      <c r="C42" s="4"/>
      <c r="D42" s="4">
        <v>512</v>
      </c>
      <c r="E42" s="68">
        <v>512.18560000000002</v>
      </c>
      <c r="F42" s="69">
        <v>34.416400000000003</v>
      </c>
      <c r="G42" s="69">
        <v>38.9589</v>
      </c>
      <c r="H42" s="69">
        <v>37.773699999999998</v>
      </c>
      <c r="I42" s="69">
        <v>1775.8910000000001</v>
      </c>
      <c r="J42" s="68">
        <v>512.15359999999998</v>
      </c>
      <c r="K42" s="69">
        <v>33.9452</v>
      </c>
      <c r="L42" s="69">
        <v>38.700099999999999</v>
      </c>
      <c r="M42" s="69">
        <v>37.551499999999997</v>
      </c>
      <c r="N42" s="69">
        <v>1757.405</v>
      </c>
      <c r="O42" s="84">
        <f t="shared" si="2"/>
        <v>2.9999999999996696E-4</v>
      </c>
      <c r="P42" s="25">
        <f t="shared" si="3"/>
        <v>6.2477351959990888E-5</v>
      </c>
      <c r="Q42" s="87">
        <f t="shared" si="4"/>
        <v>-0.47120000000000317</v>
      </c>
      <c r="R42" s="35">
        <f t="shared" si="1"/>
        <v>98.959057734962329</v>
      </c>
    </row>
    <row r="43" spans="2:18" ht="17.25" thickBot="1" x14ac:dyDescent="0.35">
      <c r="B43" s="11"/>
      <c r="C43" s="5"/>
      <c r="D43" s="5">
        <v>384</v>
      </c>
      <c r="E43" s="68">
        <v>383.94479999999999</v>
      </c>
      <c r="F43" s="69">
        <v>33.188400000000001</v>
      </c>
      <c r="G43" s="69">
        <v>38.31</v>
      </c>
      <c r="H43" s="69">
        <v>36.990699999999997</v>
      </c>
      <c r="I43" s="69">
        <v>1687.895</v>
      </c>
      <c r="J43" s="68">
        <v>384.06079999999997</v>
      </c>
      <c r="K43" s="69">
        <v>32.749499999999998</v>
      </c>
      <c r="L43" s="69">
        <v>38.000399999999999</v>
      </c>
      <c r="M43" s="69">
        <v>36.782600000000002</v>
      </c>
      <c r="N43" s="69">
        <v>1670.2239999999999</v>
      </c>
      <c r="O43" s="84">
        <f t="shared" si="2"/>
        <v>1.5833333333326038E-4</v>
      </c>
      <c r="P43" s="25">
        <f t="shared" si="3"/>
        <v>3.0212676405562845E-4</v>
      </c>
      <c r="Q43" s="87">
        <f t="shared" si="4"/>
        <v>-0.43890000000000384</v>
      </c>
      <c r="R43" s="35">
        <f t="shared" si="1"/>
        <v>98.953074687702724</v>
      </c>
    </row>
    <row r="44" spans="2:18" x14ac:dyDescent="0.3">
      <c r="B44" s="11"/>
      <c r="C44" s="3" t="s">
        <v>21</v>
      </c>
      <c r="D44" s="3">
        <v>1500</v>
      </c>
      <c r="E44" s="68">
        <v>1500.2175999999999</v>
      </c>
      <c r="F44" s="69">
        <v>35.761899999999997</v>
      </c>
      <c r="G44" s="69">
        <v>40.817399999999999</v>
      </c>
      <c r="H44" s="69">
        <v>41.616799999999998</v>
      </c>
      <c r="I44" s="69">
        <v>2328.0230000000001</v>
      </c>
      <c r="J44" s="68">
        <v>1500.9584</v>
      </c>
      <c r="K44" s="69">
        <v>35.628399999999999</v>
      </c>
      <c r="L44" s="69">
        <v>40.761299999999999</v>
      </c>
      <c r="M44" s="69">
        <v>41.619700000000002</v>
      </c>
      <c r="N44" s="69">
        <v>2320.5349999999999</v>
      </c>
      <c r="O44" s="84">
        <f t="shared" si="2"/>
        <v>6.3893333333332216E-4</v>
      </c>
      <c r="P44" s="25">
        <f t="shared" si="3"/>
        <v>4.9379503346716881E-4</v>
      </c>
      <c r="Q44" s="87">
        <f t="shared" si="4"/>
        <v>-0.13349999999999795</v>
      </c>
      <c r="R44" s="35">
        <f t="shared" si="1"/>
        <v>99.678353693240993</v>
      </c>
    </row>
    <row r="45" spans="2:18" x14ac:dyDescent="0.3">
      <c r="B45" s="11"/>
      <c r="C45" s="4"/>
      <c r="D45" s="4">
        <v>850</v>
      </c>
      <c r="E45" s="68">
        <v>849.94960000000003</v>
      </c>
      <c r="F45" s="69">
        <v>33.601599999999998</v>
      </c>
      <c r="G45" s="69">
        <v>39.905299999999997</v>
      </c>
      <c r="H45" s="69">
        <v>40.741900000000001</v>
      </c>
      <c r="I45" s="69">
        <v>2079.4209999999998</v>
      </c>
      <c r="J45" s="68">
        <v>850.94880000000001</v>
      </c>
      <c r="K45" s="69">
        <v>33.408499999999997</v>
      </c>
      <c r="L45" s="69">
        <v>39.846600000000002</v>
      </c>
      <c r="M45" s="69">
        <v>40.716200000000001</v>
      </c>
      <c r="N45" s="69">
        <v>2055.9899999999998</v>
      </c>
      <c r="O45" s="84">
        <f t="shared" si="2"/>
        <v>1.1162352941176538E-3</v>
      </c>
      <c r="P45" s="25">
        <f t="shared" si="3"/>
        <v>1.1755991178770758E-3</v>
      </c>
      <c r="Q45" s="87">
        <f t="shared" si="4"/>
        <v>-0.19310000000000116</v>
      </c>
      <c r="R45" s="35">
        <f t="shared" si="1"/>
        <v>98.873195952142439</v>
      </c>
    </row>
    <row r="46" spans="2:18" x14ac:dyDescent="0.3">
      <c r="B46" s="11"/>
      <c r="C46" s="4"/>
      <c r="D46" s="4">
        <v>512</v>
      </c>
      <c r="E46" s="68">
        <v>511.84480000000002</v>
      </c>
      <c r="F46" s="69">
        <v>31.867000000000001</v>
      </c>
      <c r="G46" s="69">
        <v>39.457599999999999</v>
      </c>
      <c r="H46" s="69">
        <v>40.329700000000003</v>
      </c>
      <c r="I46" s="69">
        <v>1847.105</v>
      </c>
      <c r="J46" s="68">
        <v>512.20640000000003</v>
      </c>
      <c r="K46" s="69">
        <v>31.8108</v>
      </c>
      <c r="L46" s="69">
        <v>39.377499999999998</v>
      </c>
      <c r="M46" s="69">
        <v>40.272100000000002</v>
      </c>
      <c r="N46" s="69">
        <v>1809.634</v>
      </c>
      <c r="O46" s="84">
        <f t="shared" si="2"/>
        <v>4.0312500000005969E-4</v>
      </c>
      <c r="P46" s="25">
        <f t="shared" si="3"/>
        <v>7.0646414694456195E-4</v>
      </c>
      <c r="Q46" s="87">
        <f t="shared" si="4"/>
        <v>-5.6200000000000472E-2</v>
      </c>
      <c r="R46" s="35">
        <f t="shared" si="1"/>
        <v>97.971366002474142</v>
      </c>
    </row>
    <row r="47" spans="2:18" ht="17.25" thickBot="1" x14ac:dyDescent="0.35">
      <c r="B47" s="11"/>
      <c r="C47" s="5"/>
      <c r="D47" s="5">
        <v>384</v>
      </c>
      <c r="E47" s="68">
        <v>383.50400000000002</v>
      </c>
      <c r="F47" s="69">
        <v>30.833100000000002</v>
      </c>
      <c r="G47" s="69">
        <v>38.982799999999997</v>
      </c>
      <c r="H47" s="69">
        <v>39.896999999999998</v>
      </c>
      <c r="I47" s="69">
        <v>1729.809</v>
      </c>
      <c r="J47" s="68">
        <v>384.29520000000002</v>
      </c>
      <c r="K47" s="69">
        <v>30.7028</v>
      </c>
      <c r="L47" s="69">
        <v>38.797600000000003</v>
      </c>
      <c r="M47" s="69">
        <v>39.700499999999998</v>
      </c>
      <c r="N47" s="69">
        <v>1704.6610000000001</v>
      </c>
      <c r="O47" s="84">
        <f t="shared" si="2"/>
        <v>7.6875000000005877E-4</v>
      </c>
      <c r="P47" s="25">
        <f t="shared" si="3"/>
        <v>2.0630814802453257E-3</v>
      </c>
      <c r="Q47" s="87">
        <f t="shared" si="4"/>
        <v>-0.13030000000000186</v>
      </c>
      <c r="R47" s="35">
        <f t="shared" si="1"/>
        <v>98.546197875025513</v>
      </c>
    </row>
    <row r="48" spans="2:18" x14ac:dyDescent="0.3">
      <c r="B48" s="11"/>
      <c r="C48" s="3" t="s">
        <v>22</v>
      </c>
      <c r="D48" s="3">
        <v>1500</v>
      </c>
      <c r="E48" s="68">
        <v>1500.6584</v>
      </c>
      <c r="F48" s="69">
        <v>36.362499999999997</v>
      </c>
      <c r="G48" s="69">
        <v>38.9861</v>
      </c>
      <c r="H48" s="69">
        <v>39.58</v>
      </c>
      <c r="I48" s="69">
        <v>2008.1130000000001</v>
      </c>
      <c r="J48" s="68">
        <v>1501.2303999999999</v>
      </c>
      <c r="K48" s="69">
        <v>36.286499999999997</v>
      </c>
      <c r="L48" s="69">
        <v>38.927199999999999</v>
      </c>
      <c r="M48" s="69">
        <v>39.553600000000003</v>
      </c>
      <c r="N48" s="69">
        <v>2002.357</v>
      </c>
      <c r="O48" s="84">
        <f t="shared" si="2"/>
        <v>8.2026666666661183E-4</v>
      </c>
      <c r="P48" s="25">
        <f t="shared" si="3"/>
        <v>3.8116602685853694E-4</v>
      </c>
      <c r="Q48" s="87">
        <f t="shared" si="4"/>
        <v>-7.6000000000000512E-2</v>
      </c>
      <c r="R48" s="35">
        <f t="shared" si="1"/>
        <v>99.713362744028856</v>
      </c>
    </row>
    <row r="49" spans="2:18" x14ac:dyDescent="0.3">
      <c r="B49" s="11"/>
      <c r="C49" s="4"/>
      <c r="D49" s="4">
        <v>850</v>
      </c>
      <c r="E49" s="68">
        <v>850.25120000000004</v>
      </c>
      <c r="F49" s="69">
        <v>33.796199999999999</v>
      </c>
      <c r="G49" s="69">
        <v>37.311900000000001</v>
      </c>
      <c r="H49" s="69">
        <v>37.927999999999997</v>
      </c>
      <c r="I49" s="69">
        <v>1768.777</v>
      </c>
      <c r="J49" s="68">
        <v>850.76</v>
      </c>
      <c r="K49" s="69">
        <v>33.696599999999997</v>
      </c>
      <c r="L49" s="69">
        <v>37.2684</v>
      </c>
      <c r="M49" s="69">
        <v>37.904800000000002</v>
      </c>
      <c r="N49" s="69">
        <v>1751.9770000000001</v>
      </c>
      <c r="O49" s="84">
        <f t="shared" si="2"/>
        <v>8.9411764705881283E-4</v>
      </c>
      <c r="P49" s="25">
        <f t="shared" si="3"/>
        <v>5.9841138712882853E-4</v>
      </c>
      <c r="Q49" s="87">
        <f t="shared" si="4"/>
        <v>-9.9600000000002353E-2</v>
      </c>
      <c r="R49" s="35">
        <f t="shared" si="1"/>
        <v>99.050191177293698</v>
      </c>
    </row>
    <row r="50" spans="2:18" x14ac:dyDescent="0.3">
      <c r="B50" s="11"/>
      <c r="C50" s="4"/>
      <c r="D50" s="4">
        <v>512</v>
      </c>
      <c r="E50" s="68">
        <v>512.34</v>
      </c>
      <c r="F50" s="69">
        <v>31.662099999999999</v>
      </c>
      <c r="G50" s="69">
        <v>36.314900000000002</v>
      </c>
      <c r="H50" s="69">
        <v>36.892800000000001</v>
      </c>
      <c r="I50" s="69">
        <v>1568.4570000000001</v>
      </c>
      <c r="J50" s="68">
        <v>512.11760000000004</v>
      </c>
      <c r="K50" s="69">
        <v>31.6129</v>
      </c>
      <c r="L50" s="69">
        <v>36.187199999999997</v>
      </c>
      <c r="M50" s="69">
        <v>36.811100000000003</v>
      </c>
      <c r="N50" s="69">
        <v>1555.837</v>
      </c>
      <c r="O50" s="84">
        <f t="shared" si="2"/>
        <v>2.2968750000007532E-4</v>
      </c>
      <c r="P50" s="25">
        <f t="shared" si="3"/>
        <v>4.3408673927468723E-4</v>
      </c>
      <c r="Q50" s="87">
        <f t="shared" si="4"/>
        <v>-4.9199999999999022E-2</v>
      </c>
      <c r="R50" s="35">
        <f t="shared" si="1"/>
        <v>99.195387568801692</v>
      </c>
    </row>
    <row r="51" spans="2:18" ht="17.25" thickBot="1" x14ac:dyDescent="0.35">
      <c r="B51" s="11"/>
      <c r="C51" s="5"/>
      <c r="D51" s="5">
        <v>384</v>
      </c>
      <c r="E51" s="68">
        <v>384.14</v>
      </c>
      <c r="F51" s="69">
        <v>30.523800000000001</v>
      </c>
      <c r="G51" s="69">
        <v>35.828400000000002</v>
      </c>
      <c r="H51" s="69">
        <v>36.355699999999999</v>
      </c>
      <c r="I51" s="69">
        <v>1467.338</v>
      </c>
      <c r="J51" s="68">
        <v>384.18880000000001</v>
      </c>
      <c r="K51" s="69">
        <v>30.590499999999999</v>
      </c>
      <c r="L51" s="69">
        <v>35.738799999999998</v>
      </c>
      <c r="M51" s="69">
        <v>36.331000000000003</v>
      </c>
      <c r="N51" s="69">
        <v>1454.14</v>
      </c>
      <c r="O51" s="84">
        <f t="shared" si="2"/>
        <v>4.91666666666705E-4</v>
      </c>
      <c r="P51" s="25">
        <f t="shared" si="3"/>
        <v>1.2703701775401775E-4</v>
      </c>
      <c r="Q51" s="87">
        <f t="shared" si="4"/>
        <v>6.6699999999997317E-2</v>
      </c>
      <c r="R51" s="35">
        <f t="shared" si="1"/>
        <v>99.100548067316467</v>
      </c>
    </row>
    <row r="52" spans="2:18" x14ac:dyDescent="0.3">
      <c r="B52" s="11"/>
      <c r="C52" s="3" t="s">
        <v>17</v>
      </c>
      <c r="D52" s="3">
        <v>1500</v>
      </c>
      <c r="E52" s="68">
        <v>1500.296</v>
      </c>
      <c r="F52" s="69">
        <v>40.112699999999997</v>
      </c>
      <c r="G52" s="69">
        <v>41.428600000000003</v>
      </c>
      <c r="H52" s="69">
        <v>42.467599999999997</v>
      </c>
      <c r="I52" s="69">
        <v>1614.5709999999999</v>
      </c>
      <c r="J52" s="68">
        <v>1500.7016000000001</v>
      </c>
      <c r="K52" s="69">
        <v>40.064799999999998</v>
      </c>
      <c r="L52" s="69">
        <v>41.417900000000003</v>
      </c>
      <c r="M52" s="69">
        <v>42.406599999999997</v>
      </c>
      <c r="N52" s="69">
        <v>1618.2840000000001</v>
      </c>
      <c r="O52" s="84">
        <f t="shared" si="2"/>
        <v>4.6773333333339904E-4</v>
      </c>
      <c r="P52" s="25">
        <f t="shared" si="3"/>
        <v>2.7034665159411843E-4</v>
      </c>
      <c r="Q52" s="87">
        <f t="shared" si="4"/>
        <v>-4.7899999999998499E-2</v>
      </c>
      <c r="R52" s="35">
        <f t="shared" si="1"/>
        <v>100.22996820827331</v>
      </c>
    </row>
    <row r="53" spans="2:18" x14ac:dyDescent="0.3">
      <c r="B53" s="11"/>
      <c r="C53" s="4"/>
      <c r="D53" s="4">
        <v>850</v>
      </c>
      <c r="E53" s="68">
        <v>850.64480000000003</v>
      </c>
      <c r="F53" s="69">
        <v>36.789900000000003</v>
      </c>
      <c r="G53" s="69">
        <v>39.041699999999999</v>
      </c>
      <c r="H53" s="69">
        <v>40.110199999999999</v>
      </c>
      <c r="I53" s="69">
        <v>1445.124</v>
      </c>
      <c r="J53" s="68">
        <v>850.46640000000002</v>
      </c>
      <c r="K53" s="69">
        <v>36.766100000000002</v>
      </c>
      <c r="L53" s="69">
        <v>39.028599999999997</v>
      </c>
      <c r="M53" s="69">
        <v>40.1081</v>
      </c>
      <c r="N53" s="69">
        <v>1445.576</v>
      </c>
      <c r="O53" s="84">
        <f t="shared" si="2"/>
        <v>5.4870588235296643E-4</v>
      </c>
      <c r="P53" s="25">
        <f t="shared" si="3"/>
        <v>2.0972325934398299E-4</v>
      </c>
      <c r="Q53" s="87">
        <f t="shared" si="4"/>
        <v>-2.3800000000001376E-2</v>
      </c>
      <c r="R53" s="35">
        <f t="shared" si="1"/>
        <v>100.03127759278789</v>
      </c>
    </row>
    <row r="54" spans="2:18" x14ac:dyDescent="0.3">
      <c r="B54" s="11"/>
      <c r="C54" s="4"/>
      <c r="D54" s="4">
        <v>512</v>
      </c>
      <c r="E54" s="68">
        <v>512.2296</v>
      </c>
      <c r="F54" s="69">
        <v>34.222499999999997</v>
      </c>
      <c r="G54" s="69">
        <v>37.308199999999999</v>
      </c>
      <c r="H54" s="69">
        <v>38.408900000000003</v>
      </c>
      <c r="I54" s="69">
        <v>1326.751</v>
      </c>
      <c r="J54" s="68">
        <v>512.25519999999995</v>
      </c>
      <c r="K54" s="69">
        <v>34.200400000000002</v>
      </c>
      <c r="L54" s="69">
        <v>37.290700000000001</v>
      </c>
      <c r="M54" s="69">
        <v>38.3628</v>
      </c>
      <c r="N54" s="69">
        <v>1325.2059999999999</v>
      </c>
      <c r="O54" s="84">
        <f t="shared" si="2"/>
        <v>4.9843749999989306E-4</v>
      </c>
      <c r="P54" s="25">
        <f t="shared" si="3"/>
        <v>4.9977588175186161E-5</v>
      </c>
      <c r="Q54" s="87">
        <f t="shared" si="4"/>
        <v>-2.2099999999994679E-2</v>
      </c>
      <c r="R54" s="35">
        <f t="shared" si="1"/>
        <v>99.883550116035323</v>
      </c>
    </row>
    <row r="55" spans="2:18" ht="17.25" thickBot="1" x14ac:dyDescent="0.35">
      <c r="B55" s="12"/>
      <c r="C55" s="5"/>
      <c r="D55" s="5">
        <v>384</v>
      </c>
      <c r="E55" s="63">
        <v>384.10399999999998</v>
      </c>
      <c r="F55" s="64">
        <v>32.886099999999999</v>
      </c>
      <c r="G55" s="64">
        <v>36.572299999999998</v>
      </c>
      <c r="H55" s="64">
        <v>37.653700000000001</v>
      </c>
      <c r="I55" s="64">
        <v>1259.9359999999999</v>
      </c>
      <c r="J55" s="63">
        <v>384.46080000000001</v>
      </c>
      <c r="K55" s="64">
        <v>32.869999999999997</v>
      </c>
      <c r="L55" s="64">
        <v>36.518999999999998</v>
      </c>
      <c r="M55" s="64">
        <v>37.584000000000003</v>
      </c>
      <c r="N55" s="64">
        <v>1254.2260000000001</v>
      </c>
      <c r="O55" s="84">
        <f t="shared" si="2"/>
        <v>1.2000000000000159E-3</v>
      </c>
      <c r="P55" s="27">
        <f t="shared" si="3"/>
        <v>9.2891508549773269E-4</v>
      </c>
      <c r="Q55" s="83">
        <f t="shared" si="4"/>
        <v>-1.6100000000001558E-2</v>
      </c>
      <c r="R55" s="36">
        <f t="shared" si="1"/>
        <v>99.546802377263617</v>
      </c>
    </row>
    <row r="56" spans="2:18" x14ac:dyDescent="0.3">
      <c r="B56" s="3" t="s">
        <v>23</v>
      </c>
      <c r="C56" s="15" t="s">
        <v>41</v>
      </c>
      <c r="D56" s="3">
        <v>1500</v>
      </c>
      <c r="E56" s="68">
        <v>1495.7624000000001</v>
      </c>
      <c r="F56" s="69">
        <v>40.298999999999999</v>
      </c>
      <c r="G56" s="69">
        <v>44.650799999999997</v>
      </c>
      <c r="H56" s="69">
        <v>45.924799999999998</v>
      </c>
      <c r="I56" s="69">
        <v>12685.287</v>
      </c>
      <c r="J56" s="68">
        <v>1499.6992</v>
      </c>
      <c r="K56" s="69">
        <v>40.756300000000003</v>
      </c>
      <c r="L56" s="69">
        <v>45.039700000000003</v>
      </c>
      <c r="M56" s="69">
        <v>46.298400000000001</v>
      </c>
      <c r="N56" s="69">
        <v>12638.518</v>
      </c>
      <c r="O56" s="85">
        <f t="shared" si="2"/>
        <v>2.0053333333332072E-4</v>
      </c>
      <c r="P56" s="25">
        <f t="shared" si="3"/>
        <v>2.6319688207164108E-3</v>
      </c>
      <c r="Q56" s="87">
        <f t="shared" si="4"/>
        <v>0.45730000000000359</v>
      </c>
      <c r="R56" s="35">
        <f t="shared" ref="R56:R67" si="5">(100*N56)/I56</f>
        <v>99.631313032176564</v>
      </c>
    </row>
    <row r="57" spans="2:18" x14ac:dyDescent="0.3">
      <c r="B57" s="4" t="s">
        <v>24</v>
      </c>
      <c r="C57" s="13"/>
      <c r="D57" s="4">
        <v>850</v>
      </c>
      <c r="E57" s="68">
        <v>845.65920000000006</v>
      </c>
      <c r="F57" s="69">
        <v>38.854900000000001</v>
      </c>
      <c r="G57" s="69">
        <v>43.848500000000001</v>
      </c>
      <c r="H57" s="69">
        <v>45.117400000000004</v>
      </c>
      <c r="I57" s="69">
        <v>11936.516</v>
      </c>
      <c r="J57" s="68">
        <v>849.60239999999999</v>
      </c>
      <c r="K57" s="69">
        <v>39.050600000000003</v>
      </c>
      <c r="L57" s="69">
        <v>43.977200000000003</v>
      </c>
      <c r="M57" s="69">
        <v>45.266300000000001</v>
      </c>
      <c r="N57" s="69">
        <v>11928.093000000001</v>
      </c>
      <c r="O57" s="84">
        <f t="shared" si="2"/>
        <v>4.6776470588236619E-4</v>
      </c>
      <c r="P57" s="25">
        <f t="shared" si="3"/>
        <v>4.6628712843187108E-3</v>
      </c>
      <c r="Q57" s="87">
        <f t="shared" si="4"/>
        <v>0.19570000000000221</v>
      </c>
      <c r="R57" s="35">
        <f t="shared" si="5"/>
        <v>99.929435021073161</v>
      </c>
    </row>
    <row r="58" spans="2:18" x14ac:dyDescent="0.3">
      <c r="B58" s="4"/>
      <c r="C58" s="13"/>
      <c r="D58" s="4">
        <v>512</v>
      </c>
      <c r="E58" s="68">
        <v>509.072</v>
      </c>
      <c r="F58" s="69">
        <v>36.919800000000002</v>
      </c>
      <c r="G58" s="69">
        <v>42.876399999999997</v>
      </c>
      <c r="H58" s="69">
        <v>44.124899999999997</v>
      </c>
      <c r="I58" s="69">
        <v>11438.754000000001</v>
      </c>
      <c r="J58" s="68">
        <v>511.44400000000002</v>
      </c>
      <c r="K58" s="69">
        <v>37.181199999999997</v>
      </c>
      <c r="L58" s="69">
        <v>43.0274</v>
      </c>
      <c r="M58" s="69">
        <v>44.288899999999998</v>
      </c>
      <c r="N58" s="69">
        <v>11429.812</v>
      </c>
      <c r="O58" s="84">
        <f t="shared" si="2"/>
        <v>1.0859374999999671E-3</v>
      </c>
      <c r="P58" s="25">
        <f t="shared" si="3"/>
        <v>4.6594587798975667E-3</v>
      </c>
      <c r="Q58" s="87">
        <f t="shared" si="4"/>
        <v>0.26139999999999475</v>
      </c>
      <c r="R58" s="35">
        <f t="shared" si="5"/>
        <v>99.921827150054966</v>
      </c>
    </row>
    <row r="59" spans="2:18" ht="17.25" thickBot="1" x14ac:dyDescent="0.35">
      <c r="B59" s="4"/>
      <c r="C59" s="14"/>
      <c r="D59" s="5">
        <v>384</v>
      </c>
      <c r="E59" s="68">
        <v>381.67599999999999</v>
      </c>
      <c r="F59" s="69">
        <v>35.639600000000002</v>
      </c>
      <c r="G59" s="69">
        <v>42.371699999999997</v>
      </c>
      <c r="H59" s="69">
        <v>43.544899999999998</v>
      </c>
      <c r="I59" s="69">
        <v>11191.505999999999</v>
      </c>
      <c r="J59" s="68">
        <v>383.04</v>
      </c>
      <c r="K59" s="69">
        <v>35.979300000000002</v>
      </c>
      <c r="L59" s="69">
        <v>42.460700000000003</v>
      </c>
      <c r="M59" s="69">
        <v>43.636800000000001</v>
      </c>
      <c r="N59" s="69">
        <v>11213.284</v>
      </c>
      <c r="O59" s="84">
        <f t="shared" si="2"/>
        <v>2.4999999999999467E-3</v>
      </c>
      <c r="P59" s="25">
        <f t="shared" si="3"/>
        <v>3.5737117345602887E-3</v>
      </c>
      <c r="Q59" s="87">
        <f t="shared" si="4"/>
        <v>0.33970000000000056</v>
      </c>
      <c r="R59" s="35">
        <f t="shared" si="5"/>
        <v>100.19459400727659</v>
      </c>
    </row>
    <row r="60" spans="2:18" x14ac:dyDescent="0.3">
      <c r="B60" s="4"/>
      <c r="C60" s="15" t="s">
        <v>42</v>
      </c>
      <c r="D60" s="3">
        <v>1500</v>
      </c>
      <c r="E60" s="68">
        <v>1498.6279999999999</v>
      </c>
      <c r="F60" s="69">
        <v>41.310400000000001</v>
      </c>
      <c r="G60" s="69">
        <v>46.403500000000001</v>
      </c>
      <c r="H60" s="69">
        <v>47.193199999999997</v>
      </c>
      <c r="I60" s="69">
        <v>12342.022999999999</v>
      </c>
      <c r="J60" s="68">
        <v>1501.3671999999999</v>
      </c>
      <c r="K60" s="69">
        <v>41.353999999999999</v>
      </c>
      <c r="L60" s="69">
        <v>46.373399999999997</v>
      </c>
      <c r="M60" s="69">
        <v>47.130499999999998</v>
      </c>
      <c r="N60" s="69">
        <v>12423.471</v>
      </c>
      <c r="O60" s="84">
        <f t="shared" si="2"/>
        <v>9.1146666666660776E-4</v>
      </c>
      <c r="P60" s="25">
        <f t="shared" si="3"/>
        <v>1.8278051657916324E-3</v>
      </c>
      <c r="Q60" s="87">
        <f t="shared" si="4"/>
        <v>4.3599999999997863E-2</v>
      </c>
      <c r="R60" s="35">
        <f t="shared" si="5"/>
        <v>100.65992422798109</v>
      </c>
    </row>
    <row r="61" spans="2:18" x14ac:dyDescent="0.3">
      <c r="B61" s="4"/>
      <c r="C61" s="13"/>
      <c r="D61" s="4">
        <v>850</v>
      </c>
      <c r="E61" s="68">
        <v>846.38</v>
      </c>
      <c r="F61" s="69">
        <v>40.579700000000003</v>
      </c>
      <c r="G61" s="69">
        <v>45.954500000000003</v>
      </c>
      <c r="H61" s="69">
        <v>46.726399999999998</v>
      </c>
      <c r="I61" s="69">
        <v>11691.83</v>
      </c>
      <c r="J61" s="68">
        <v>848.45839999999998</v>
      </c>
      <c r="K61" s="69">
        <v>40.225000000000001</v>
      </c>
      <c r="L61" s="69">
        <v>45.773299999999999</v>
      </c>
      <c r="M61" s="69">
        <v>46.556399999999996</v>
      </c>
      <c r="N61" s="69">
        <v>11637.994000000001</v>
      </c>
      <c r="O61" s="84">
        <f t="shared" si="2"/>
        <v>1.8136470588235492E-3</v>
      </c>
      <c r="P61" s="25">
        <f t="shared" si="3"/>
        <v>2.4556345849381929E-3</v>
      </c>
      <c r="Q61" s="87">
        <f t="shared" si="4"/>
        <v>-0.35470000000000113</v>
      </c>
      <c r="R61" s="35">
        <f t="shared" si="5"/>
        <v>99.539541714171364</v>
      </c>
    </row>
    <row r="62" spans="2:18" x14ac:dyDescent="0.3">
      <c r="B62" s="4"/>
      <c r="C62" s="13"/>
      <c r="D62" s="4">
        <v>512</v>
      </c>
      <c r="E62" s="68">
        <v>509.7824</v>
      </c>
      <c r="F62" s="69">
        <v>39.392800000000001</v>
      </c>
      <c r="G62" s="69">
        <v>45.220700000000001</v>
      </c>
      <c r="H62" s="69">
        <v>45.991</v>
      </c>
      <c r="I62" s="69">
        <v>11244.671</v>
      </c>
      <c r="J62" s="68">
        <v>512.55119999999999</v>
      </c>
      <c r="K62" s="69">
        <v>38.973500000000001</v>
      </c>
      <c r="L62" s="69">
        <v>44.997999999999998</v>
      </c>
      <c r="M62" s="69">
        <v>45.862699999999997</v>
      </c>
      <c r="N62" s="69">
        <v>11205.858</v>
      </c>
      <c r="O62" s="84">
        <f t="shared" si="2"/>
        <v>1.076562499999989E-3</v>
      </c>
      <c r="P62" s="25">
        <f t="shared" si="3"/>
        <v>5.431336978287204E-3</v>
      </c>
      <c r="Q62" s="87">
        <f t="shared" si="4"/>
        <v>-0.41929999999999978</v>
      </c>
      <c r="R62" s="35">
        <f t="shared" si="5"/>
        <v>99.654832053334417</v>
      </c>
    </row>
    <row r="63" spans="2:18" ht="17.25" thickBot="1" x14ac:dyDescent="0.35">
      <c r="B63" s="4"/>
      <c r="C63" s="14"/>
      <c r="D63" s="5">
        <v>384</v>
      </c>
      <c r="E63" s="68">
        <v>382.34</v>
      </c>
      <c r="F63" s="69">
        <v>38.447099999999999</v>
      </c>
      <c r="G63" s="69">
        <v>44.687600000000003</v>
      </c>
      <c r="H63" s="69">
        <v>45.485900000000001</v>
      </c>
      <c r="I63" s="69">
        <v>11055.786</v>
      </c>
      <c r="J63" s="68">
        <v>383.75279999999998</v>
      </c>
      <c r="K63" s="69">
        <v>38.278100000000002</v>
      </c>
      <c r="L63" s="69">
        <v>44.7271</v>
      </c>
      <c r="M63" s="69">
        <v>45.586100000000002</v>
      </c>
      <c r="N63" s="69">
        <v>10998.378000000001</v>
      </c>
      <c r="O63" s="84">
        <f t="shared" si="2"/>
        <v>6.43750000000054E-4</v>
      </c>
      <c r="P63" s="25">
        <f t="shared" si="3"/>
        <v>3.6951404509075808E-3</v>
      </c>
      <c r="Q63" s="87">
        <f t="shared" si="4"/>
        <v>-0.16899999999999693</v>
      </c>
      <c r="R63" s="35">
        <f t="shared" si="5"/>
        <v>99.480742481809983</v>
      </c>
    </row>
    <row r="64" spans="2:18" x14ac:dyDescent="0.3">
      <c r="B64" s="4"/>
      <c r="C64" s="3" t="s">
        <v>43</v>
      </c>
      <c r="D64" s="3">
        <v>1500</v>
      </c>
      <c r="E64" s="68">
        <v>1499.6672000000001</v>
      </c>
      <c r="F64" s="69">
        <v>40.885399999999997</v>
      </c>
      <c r="G64" s="69">
        <v>45.305599999999998</v>
      </c>
      <c r="H64" s="69">
        <v>46.388300000000001</v>
      </c>
      <c r="I64" s="69">
        <v>13299.959000000001</v>
      </c>
      <c r="J64" s="68">
        <v>1501.8712</v>
      </c>
      <c r="K64" s="69">
        <v>41.252899999999997</v>
      </c>
      <c r="L64" s="69">
        <v>45.485100000000003</v>
      </c>
      <c r="M64" s="69">
        <v>46.510199999999998</v>
      </c>
      <c r="N64" s="69">
        <v>13260.226000000001</v>
      </c>
      <c r="O64" s="84">
        <f t="shared" si="2"/>
        <v>1.2474666666666963E-3</v>
      </c>
      <c r="P64" s="25">
        <f t="shared" si="3"/>
        <v>1.4696594017659056E-3</v>
      </c>
      <c r="Q64" s="87">
        <f t="shared" si="4"/>
        <v>0.36749999999999972</v>
      </c>
      <c r="R64" s="35">
        <f t="shared" si="5"/>
        <v>99.701254718153649</v>
      </c>
    </row>
    <row r="65" spans="2:18" x14ac:dyDescent="0.3">
      <c r="B65" s="4"/>
      <c r="C65" s="4"/>
      <c r="D65" s="4">
        <v>850</v>
      </c>
      <c r="E65" s="68">
        <v>849.9896</v>
      </c>
      <c r="F65" s="69">
        <v>39.598999999999997</v>
      </c>
      <c r="G65" s="69">
        <v>44.618600000000001</v>
      </c>
      <c r="H65" s="69">
        <v>45.747399999999999</v>
      </c>
      <c r="I65" s="69">
        <v>12465.763000000001</v>
      </c>
      <c r="J65" s="68">
        <v>850.64800000000002</v>
      </c>
      <c r="K65" s="69">
        <v>39.365099999999998</v>
      </c>
      <c r="L65" s="69">
        <v>44.437600000000003</v>
      </c>
      <c r="M65" s="69">
        <v>45.573799999999999</v>
      </c>
      <c r="N65" s="69">
        <v>12383.785</v>
      </c>
      <c r="O65" s="84">
        <f t="shared" si="2"/>
        <v>7.6235294117649947E-4</v>
      </c>
      <c r="P65" s="25">
        <f t="shared" si="3"/>
        <v>7.7459771272498951E-4</v>
      </c>
      <c r="Q65" s="87">
        <f t="shared" si="4"/>
        <v>-0.23389999999999844</v>
      </c>
      <c r="R65" s="35">
        <f t="shared" si="5"/>
        <v>99.342374790857164</v>
      </c>
    </row>
    <row r="66" spans="2:18" x14ac:dyDescent="0.3">
      <c r="B66" s="4"/>
      <c r="C66" s="4"/>
      <c r="D66" s="4">
        <v>512</v>
      </c>
      <c r="E66" s="68">
        <v>511.93360000000001</v>
      </c>
      <c r="F66" s="69">
        <v>38.162199999999999</v>
      </c>
      <c r="G66" s="69">
        <v>43.842500000000001</v>
      </c>
      <c r="H66" s="69">
        <v>45.051099999999998</v>
      </c>
      <c r="I66" s="69">
        <v>11886.736999999999</v>
      </c>
      <c r="J66" s="68">
        <v>512.73440000000005</v>
      </c>
      <c r="K66" s="69">
        <v>37.850499999999997</v>
      </c>
      <c r="L66" s="69">
        <v>43.711100000000002</v>
      </c>
      <c r="M66" s="69">
        <v>44.8352</v>
      </c>
      <c r="N66" s="69">
        <v>11842.728999999999</v>
      </c>
      <c r="O66" s="84">
        <f t="shared" si="2"/>
        <v>1.4343750000000988E-3</v>
      </c>
      <c r="P66" s="25">
        <f t="shared" si="3"/>
        <v>1.5642653656646837E-3</v>
      </c>
      <c r="Q66" s="87">
        <f t="shared" si="4"/>
        <v>-0.31170000000000186</v>
      </c>
      <c r="R66" s="35">
        <f t="shared" si="5"/>
        <v>99.629772241112093</v>
      </c>
    </row>
    <row r="67" spans="2:18" ht="17.25" thickBot="1" x14ac:dyDescent="0.35">
      <c r="B67" s="5"/>
      <c r="C67" s="5"/>
      <c r="D67" s="5">
        <v>384</v>
      </c>
      <c r="E67" s="63">
        <v>383.36320000000001</v>
      </c>
      <c r="F67" s="64">
        <v>37.169499999999999</v>
      </c>
      <c r="G67" s="64">
        <v>43.36</v>
      </c>
      <c r="H67" s="64">
        <v>44.582999999999998</v>
      </c>
      <c r="I67" s="64">
        <v>11625.298000000001</v>
      </c>
      <c r="J67" s="63">
        <v>384.46800000000002</v>
      </c>
      <c r="K67" s="64">
        <v>36.969099999999997</v>
      </c>
      <c r="L67" s="64">
        <v>43.1999</v>
      </c>
      <c r="M67" s="64">
        <v>44.324399999999997</v>
      </c>
      <c r="N67" s="64">
        <v>11599.462</v>
      </c>
      <c r="O67" s="82">
        <f t="shared" si="2"/>
        <v>1.2187500000000462E-3</v>
      </c>
      <c r="P67" s="27">
        <f t="shared" si="3"/>
        <v>2.8818624218495971E-3</v>
      </c>
      <c r="Q67" s="83">
        <f t="shared" si="4"/>
        <v>-0.20040000000000191</v>
      </c>
      <c r="R67" s="36">
        <f t="shared" si="5"/>
        <v>99.777760535686909</v>
      </c>
    </row>
    <row r="68" spans="2:18" x14ac:dyDescent="0.3">
      <c r="P68" s="17"/>
      <c r="Q68" s="18"/>
    </row>
  </sheetData>
  <mergeCells count="3">
    <mergeCell ref="E2:H2"/>
    <mergeCell ref="J2:N2"/>
    <mergeCell ref="P2:R2"/>
  </mergeCells>
  <phoneticPr fontId="1" type="noConversion"/>
  <pageMargins left="0.7" right="0.7" top="0.75" bottom="0.75" header="0.3" footer="0.3"/>
  <pageSetup paperSize="9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1:R68"/>
  <sheetViews>
    <sheetView zoomScale="70" zoomScaleNormal="70" workbookViewId="0">
      <selection activeCell="E8" sqref="E8:I11"/>
    </sheetView>
  </sheetViews>
  <sheetFormatPr defaultRowHeight="16.5" x14ac:dyDescent="0.3"/>
  <cols>
    <col min="3" max="3" width="15.375" bestFit="1" customWidth="1"/>
    <col min="5" max="5" width="10.25" bestFit="1" customWidth="1"/>
    <col min="6" max="8" width="9.125" bestFit="1" customWidth="1"/>
    <col min="9" max="9" width="9.125" customWidth="1"/>
    <col min="16" max="17" width="16.875" customWidth="1"/>
    <col min="18" max="18" width="16.25" customWidth="1"/>
  </cols>
  <sheetData>
    <row r="1" spans="2:18" ht="17.25" thickBot="1" x14ac:dyDescent="0.35"/>
    <row r="2" spans="2:18" ht="17.25" thickBot="1" x14ac:dyDescent="0.35">
      <c r="B2" s="8"/>
      <c r="C2" s="8"/>
      <c r="D2" s="9"/>
      <c r="E2" s="100" t="s">
        <v>49</v>
      </c>
      <c r="F2" s="101"/>
      <c r="G2" s="101"/>
      <c r="H2" s="101"/>
      <c r="I2" s="30"/>
      <c r="J2" s="106" t="s">
        <v>47</v>
      </c>
      <c r="K2" s="107"/>
      <c r="L2" s="107"/>
      <c r="M2" s="107"/>
      <c r="N2" s="107"/>
      <c r="O2" s="90"/>
      <c r="P2" s="108" t="s">
        <v>45</v>
      </c>
      <c r="Q2" s="109"/>
      <c r="R2" s="110"/>
    </row>
    <row r="3" spans="2:18" ht="17.25" thickBot="1" x14ac:dyDescent="0.35">
      <c r="B3" s="1"/>
      <c r="C3" s="1"/>
      <c r="D3" s="2" t="s">
        <v>2</v>
      </c>
      <c r="E3" s="6" t="s">
        <v>25</v>
      </c>
      <c r="F3" s="7" t="s">
        <v>26</v>
      </c>
      <c r="G3" s="7" t="s">
        <v>27</v>
      </c>
      <c r="H3" s="7" t="s">
        <v>28</v>
      </c>
      <c r="I3" s="7" t="s">
        <v>44</v>
      </c>
      <c r="J3" s="6" t="s">
        <v>25</v>
      </c>
      <c r="K3" s="7" t="s">
        <v>26</v>
      </c>
      <c r="L3" s="7" t="s">
        <v>27</v>
      </c>
      <c r="M3" s="7" t="s">
        <v>28</v>
      </c>
      <c r="N3" s="52" t="s">
        <v>44</v>
      </c>
      <c r="O3" s="95" t="s">
        <v>54</v>
      </c>
      <c r="P3" s="91" t="s">
        <v>54</v>
      </c>
      <c r="Q3" s="88" t="s">
        <v>40</v>
      </c>
      <c r="R3" s="33" t="s">
        <v>46</v>
      </c>
    </row>
    <row r="4" spans="2:18" x14ac:dyDescent="0.3">
      <c r="B4" s="10" t="s">
        <v>5</v>
      </c>
      <c r="C4" s="3" t="s">
        <v>6</v>
      </c>
      <c r="D4" s="3">
        <v>6000</v>
      </c>
      <c r="E4" s="66">
        <v>5994.6575999999995</v>
      </c>
      <c r="F4" s="67">
        <v>41.364199999999997</v>
      </c>
      <c r="G4" s="67">
        <v>43.042700000000004</v>
      </c>
      <c r="H4" s="67">
        <v>44.245600000000003</v>
      </c>
      <c r="I4" s="67">
        <v>15319.473</v>
      </c>
      <c r="J4" s="66">
        <v>6003.6415999999999</v>
      </c>
      <c r="K4" s="67">
        <v>41.450299999999999</v>
      </c>
      <c r="L4" s="67">
        <v>43.161799999999999</v>
      </c>
      <c r="M4" s="67">
        <v>44.5047</v>
      </c>
      <c r="N4" s="67">
        <v>15273.025</v>
      </c>
      <c r="O4" s="84">
        <f>ABS((J4-D4)/D4)</f>
        <v>6.0693333333332094E-4</v>
      </c>
      <c r="P4" s="92">
        <f>ABS((J4-E4)/E4)</f>
        <v>1.4986677470954102E-3</v>
      </c>
      <c r="Q4" s="86">
        <f t="shared" ref="Q4:Q35" si="0">(K4-F4)</f>
        <v>8.6100000000001842E-2</v>
      </c>
      <c r="R4" s="24">
        <f t="shared" ref="R4:R67" si="1">(100*N4)/I4</f>
        <v>99.696804191632438</v>
      </c>
    </row>
    <row r="5" spans="2:18" x14ac:dyDescent="0.3">
      <c r="B5" s="11" t="s">
        <v>7</v>
      </c>
      <c r="C5" s="4"/>
      <c r="D5" s="4">
        <v>4000</v>
      </c>
      <c r="E5" s="68">
        <v>3996.76</v>
      </c>
      <c r="F5" s="69">
        <v>40.290399999999998</v>
      </c>
      <c r="G5" s="69">
        <v>42.188400000000001</v>
      </c>
      <c r="H5" s="69">
        <v>43.285899999999998</v>
      </c>
      <c r="I5" s="69">
        <v>13792.203</v>
      </c>
      <c r="J5" s="68">
        <v>4000.8928000000001</v>
      </c>
      <c r="K5" s="69">
        <v>40.456000000000003</v>
      </c>
      <c r="L5" s="69">
        <v>42.342399999999998</v>
      </c>
      <c r="M5" s="69">
        <v>43.4666</v>
      </c>
      <c r="N5" s="69">
        <v>13857.243</v>
      </c>
      <c r="O5" s="84">
        <f t="shared" ref="O5:O67" si="2">ABS((J5-D5)/D5)</f>
        <v>2.2320000000001982E-4</v>
      </c>
      <c r="P5" s="93">
        <f t="shared" ref="P5:P67" si="3">ABS((J5-E5)/E5)</f>
        <v>1.0340375704320152E-3</v>
      </c>
      <c r="Q5" s="87">
        <f t="shared" si="0"/>
        <v>0.16560000000000485</v>
      </c>
      <c r="R5" s="26">
        <f t="shared" si="1"/>
        <v>100.4715707853198</v>
      </c>
    </row>
    <row r="6" spans="2:18" x14ac:dyDescent="0.3">
      <c r="B6" s="11"/>
      <c r="C6" s="4"/>
      <c r="D6" s="4">
        <v>2500</v>
      </c>
      <c r="E6" s="68">
        <v>2498.4663999999998</v>
      </c>
      <c r="F6" s="69">
        <v>38.680399999999999</v>
      </c>
      <c r="G6" s="69">
        <v>41.288600000000002</v>
      </c>
      <c r="H6" s="69">
        <v>42.366</v>
      </c>
      <c r="I6" s="69">
        <v>12332.522999999999</v>
      </c>
      <c r="J6" s="68">
        <v>2499.6343999999999</v>
      </c>
      <c r="K6" s="69">
        <v>38.927999999999997</v>
      </c>
      <c r="L6" s="69">
        <v>41.425600000000003</v>
      </c>
      <c r="M6" s="69">
        <v>42.504199999999997</v>
      </c>
      <c r="N6" s="69">
        <v>12380.317999999999</v>
      </c>
      <c r="O6" s="84">
        <f t="shared" si="2"/>
        <v>1.4624000000003435E-4</v>
      </c>
      <c r="P6" s="93">
        <f t="shared" si="3"/>
        <v>4.6748677508735766E-4</v>
      </c>
      <c r="Q6" s="87">
        <f t="shared" si="0"/>
        <v>0.24759999999999849</v>
      </c>
      <c r="R6" s="26">
        <f t="shared" si="1"/>
        <v>100.38755249027307</v>
      </c>
    </row>
    <row r="7" spans="2:18" ht="17.25" thickBot="1" x14ac:dyDescent="0.35">
      <c r="B7" s="11"/>
      <c r="C7" s="5"/>
      <c r="D7" s="5">
        <v>1600</v>
      </c>
      <c r="E7" s="68">
        <v>1598.2736</v>
      </c>
      <c r="F7" s="69">
        <v>36.886000000000003</v>
      </c>
      <c r="G7" s="69">
        <v>40.602699999999999</v>
      </c>
      <c r="H7" s="69">
        <v>41.735599999999998</v>
      </c>
      <c r="I7" s="69">
        <v>11077.249</v>
      </c>
      <c r="J7" s="68">
        <v>1600.4384</v>
      </c>
      <c r="K7" s="69">
        <v>37.204500000000003</v>
      </c>
      <c r="L7" s="69">
        <v>40.663600000000002</v>
      </c>
      <c r="M7" s="69">
        <v>41.784399999999998</v>
      </c>
      <c r="N7" s="69">
        <v>11117.562</v>
      </c>
      <c r="O7" s="84">
        <f t="shared" si="2"/>
        <v>2.7400000000000091E-4</v>
      </c>
      <c r="P7" s="93">
        <f t="shared" si="3"/>
        <v>1.3544614639195778E-3</v>
      </c>
      <c r="Q7" s="87">
        <f t="shared" si="0"/>
        <v>0.31850000000000023</v>
      </c>
      <c r="R7" s="26">
        <f t="shared" si="1"/>
        <v>100.36392609753558</v>
      </c>
    </row>
    <row r="8" spans="2:18" x14ac:dyDescent="0.3">
      <c r="B8" s="11"/>
      <c r="C8" s="3" t="s">
        <v>8</v>
      </c>
      <c r="D8" s="3">
        <v>6000</v>
      </c>
      <c r="E8" s="68">
        <v>5995.5767999999998</v>
      </c>
      <c r="F8" s="69">
        <v>38.217100000000002</v>
      </c>
      <c r="G8" s="69">
        <v>40.342300000000002</v>
      </c>
      <c r="H8" s="69">
        <v>41.228200000000001</v>
      </c>
      <c r="I8" s="69">
        <v>12825.687</v>
      </c>
      <c r="J8" s="68">
        <v>5986.4712</v>
      </c>
      <c r="K8" s="69">
        <v>38.370100000000001</v>
      </c>
      <c r="L8" s="69">
        <v>41.0075</v>
      </c>
      <c r="M8" s="69">
        <v>42.052199999999999</v>
      </c>
      <c r="N8" s="69">
        <v>12205.851000000001</v>
      </c>
      <c r="O8" s="84">
        <f t="shared" si="2"/>
        <v>2.2548000000000078E-3</v>
      </c>
      <c r="P8" s="93">
        <f t="shared" si="3"/>
        <v>1.5187196000891637E-3</v>
      </c>
      <c r="Q8" s="87">
        <f t="shared" si="0"/>
        <v>0.15299999999999869</v>
      </c>
      <c r="R8" s="26">
        <f t="shared" si="1"/>
        <v>95.167229638459148</v>
      </c>
    </row>
    <row r="9" spans="2:18" x14ac:dyDescent="0.3">
      <c r="B9" s="11"/>
      <c r="C9" s="4"/>
      <c r="D9" s="4">
        <v>4000</v>
      </c>
      <c r="E9" s="68">
        <v>3996.5832</v>
      </c>
      <c r="F9" s="69">
        <v>36.695500000000003</v>
      </c>
      <c r="G9" s="69">
        <v>39.471499999999999</v>
      </c>
      <c r="H9" s="69">
        <v>40.487400000000001</v>
      </c>
      <c r="I9" s="69">
        <v>11425.257</v>
      </c>
      <c r="J9" s="68">
        <v>4007.8208</v>
      </c>
      <c r="K9" s="69">
        <v>37.006300000000003</v>
      </c>
      <c r="L9" s="69">
        <v>39.744300000000003</v>
      </c>
      <c r="M9" s="69">
        <v>40.711500000000001</v>
      </c>
      <c r="N9" s="69">
        <v>11343.558999999999</v>
      </c>
      <c r="O9" s="84">
        <f t="shared" si="2"/>
        <v>1.9551999999999907E-3</v>
      </c>
      <c r="P9" s="93">
        <f t="shared" si="3"/>
        <v>2.8118018411326779E-3</v>
      </c>
      <c r="Q9" s="87">
        <f t="shared" si="0"/>
        <v>0.31080000000000041</v>
      </c>
      <c r="R9" s="26">
        <f t="shared" si="1"/>
        <v>99.284935122247134</v>
      </c>
    </row>
    <row r="10" spans="2:18" x14ac:dyDescent="0.3">
      <c r="B10" s="11"/>
      <c r="C10" s="4"/>
      <c r="D10" s="4">
        <v>2500</v>
      </c>
      <c r="E10" s="68">
        <v>2498.58</v>
      </c>
      <c r="F10" s="69">
        <v>34.782299999999999</v>
      </c>
      <c r="G10" s="69">
        <v>38.4634</v>
      </c>
      <c r="H10" s="69">
        <v>39.702199999999998</v>
      </c>
      <c r="I10" s="69">
        <v>10117.867</v>
      </c>
      <c r="J10" s="68">
        <v>2504.1192000000001</v>
      </c>
      <c r="K10" s="69">
        <v>35.286799999999999</v>
      </c>
      <c r="L10" s="69">
        <v>38.696100000000001</v>
      </c>
      <c r="M10" s="69">
        <v>39.841500000000003</v>
      </c>
      <c r="N10" s="69">
        <v>10134.495000000001</v>
      </c>
      <c r="O10" s="84">
        <f t="shared" si="2"/>
        <v>1.6476800000000368E-3</v>
      </c>
      <c r="P10" s="93">
        <f t="shared" si="3"/>
        <v>2.2169392214778654E-3</v>
      </c>
      <c r="Q10" s="87">
        <f t="shared" si="0"/>
        <v>0.50450000000000017</v>
      </c>
      <c r="R10" s="26">
        <f t="shared" si="1"/>
        <v>100.16434293907996</v>
      </c>
    </row>
    <row r="11" spans="2:18" ht="17.25" thickBot="1" x14ac:dyDescent="0.35">
      <c r="B11" s="11"/>
      <c r="C11" s="5"/>
      <c r="D11" s="5">
        <v>1600</v>
      </c>
      <c r="E11" s="68">
        <v>1599.3471999999999</v>
      </c>
      <c r="F11" s="69">
        <v>33.1843</v>
      </c>
      <c r="G11" s="69">
        <v>37.808799999999998</v>
      </c>
      <c r="H11" s="69">
        <v>39.255099999999999</v>
      </c>
      <c r="I11" s="69">
        <v>9074.5669999999991</v>
      </c>
      <c r="J11" s="68">
        <v>1606.0791999999999</v>
      </c>
      <c r="K11" s="69">
        <v>33.869199999999999</v>
      </c>
      <c r="L11" s="69">
        <v>38.003500000000003</v>
      </c>
      <c r="M11" s="69">
        <v>39.320599999999999</v>
      </c>
      <c r="N11" s="69">
        <v>9238.1329999999998</v>
      </c>
      <c r="O11" s="84">
        <f t="shared" si="2"/>
        <v>3.7994999999999379E-3</v>
      </c>
      <c r="P11" s="93">
        <f t="shared" si="3"/>
        <v>4.2092173606831408E-3</v>
      </c>
      <c r="Q11" s="87">
        <f t="shared" si="0"/>
        <v>0.68489999999999895</v>
      </c>
      <c r="R11" s="26">
        <f t="shared" si="1"/>
        <v>101.80246616725624</v>
      </c>
    </row>
    <row r="12" spans="2:18" x14ac:dyDescent="0.3">
      <c r="B12" s="11"/>
      <c r="C12" s="3" t="s">
        <v>9</v>
      </c>
      <c r="D12" s="3">
        <v>10000</v>
      </c>
      <c r="E12" s="68">
        <v>9997.4519999999993</v>
      </c>
      <c r="F12" s="69">
        <v>37.003700000000002</v>
      </c>
      <c r="G12" s="69">
        <v>39.160699999999999</v>
      </c>
      <c r="H12" s="69">
        <v>41.753300000000003</v>
      </c>
      <c r="I12" s="69">
        <v>25176.821</v>
      </c>
      <c r="J12" s="68">
        <v>10001.432000000001</v>
      </c>
      <c r="K12" s="69">
        <v>37.2699</v>
      </c>
      <c r="L12" s="69">
        <v>39.250100000000003</v>
      </c>
      <c r="M12" s="69">
        <v>41.9696</v>
      </c>
      <c r="N12" s="69">
        <v>25169.38</v>
      </c>
      <c r="O12" s="84">
        <f t="shared" si="2"/>
        <v>1.4320000000006986E-4</v>
      </c>
      <c r="P12" s="93">
        <f t="shared" si="3"/>
        <v>3.9810143624609376E-4</v>
      </c>
      <c r="Q12" s="87">
        <f t="shared" si="0"/>
        <v>0.26619999999999777</v>
      </c>
      <c r="R12" s="26">
        <f t="shared" si="1"/>
        <v>99.970445037520818</v>
      </c>
    </row>
    <row r="13" spans="2:18" x14ac:dyDescent="0.3">
      <c r="B13" s="11"/>
      <c r="C13" s="4"/>
      <c r="D13" s="4">
        <v>7000</v>
      </c>
      <c r="E13" s="68">
        <v>6998.2920000000004</v>
      </c>
      <c r="F13" s="69">
        <v>35.937100000000001</v>
      </c>
      <c r="G13" s="69">
        <v>38.706600000000002</v>
      </c>
      <c r="H13" s="69">
        <v>41.008000000000003</v>
      </c>
      <c r="I13" s="69">
        <v>23053.692999999999</v>
      </c>
      <c r="J13" s="68">
        <v>7001.6192000000001</v>
      </c>
      <c r="K13" s="69">
        <v>36.389000000000003</v>
      </c>
      <c r="L13" s="69">
        <v>38.824300000000001</v>
      </c>
      <c r="M13" s="69">
        <v>41.231900000000003</v>
      </c>
      <c r="N13" s="69">
        <v>23233.664000000001</v>
      </c>
      <c r="O13" s="84">
        <f t="shared" si="2"/>
        <v>2.3131428571429881E-4</v>
      </c>
      <c r="P13" s="93">
        <f t="shared" si="3"/>
        <v>4.7543029070517786E-4</v>
      </c>
      <c r="Q13" s="87">
        <f t="shared" si="0"/>
        <v>0.45190000000000197</v>
      </c>
      <c r="R13" s="26">
        <f t="shared" si="1"/>
        <v>100.78066017448919</v>
      </c>
    </row>
    <row r="14" spans="2:18" x14ac:dyDescent="0.3">
      <c r="B14" s="11"/>
      <c r="C14" s="4"/>
      <c r="D14" s="4">
        <v>4500</v>
      </c>
      <c r="E14" s="68">
        <v>4500.0208000000002</v>
      </c>
      <c r="F14" s="69">
        <v>34.601500000000001</v>
      </c>
      <c r="G14" s="69">
        <v>38.271299999999997</v>
      </c>
      <c r="H14" s="69">
        <v>40.355200000000004</v>
      </c>
      <c r="I14" s="69">
        <v>20743.495999999999</v>
      </c>
      <c r="J14" s="68">
        <v>4507.2975999999999</v>
      </c>
      <c r="K14" s="69">
        <v>35.219099999999997</v>
      </c>
      <c r="L14" s="69">
        <v>38.364100000000001</v>
      </c>
      <c r="M14" s="69">
        <v>40.488500000000002</v>
      </c>
      <c r="N14" s="69">
        <v>21049.413</v>
      </c>
      <c r="O14" s="84">
        <f t="shared" si="2"/>
        <v>1.621688888888861E-3</v>
      </c>
      <c r="P14" s="93">
        <f t="shared" si="3"/>
        <v>1.6170591922596532E-3</v>
      </c>
      <c r="Q14" s="87">
        <f t="shared" si="0"/>
        <v>0.61759999999999593</v>
      </c>
      <c r="R14" s="26">
        <f t="shared" si="1"/>
        <v>101.47476105281385</v>
      </c>
    </row>
    <row r="15" spans="2:18" ht="17.25" thickBot="1" x14ac:dyDescent="0.35">
      <c r="B15" s="11"/>
      <c r="C15" s="5"/>
      <c r="D15" s="5">
        <v>3000</v>
      </c>
      <c r="E15" s="68">
        <v>2999.652</v>
      </c>
      <c r="F15" s="69">
        <v>33.125500000000002</v>
      </c>
      <c r="G15" s="69">
        <v>37.830500000000001</v>
      </c>
      <c r="H15" s="69">
        <v>39.649299999999997</v>
      </c>
      <c r="I15" s="69">
        <v>19076.960999999999</v>
      </c>
      <c r="J15" s="68">
        <v>3004.1583999999998</v>
      </c>
      <c r="K15" s="69">
        <v>33.832799999999999</v>
      </c>
      <c r="L15" s="69">
        <v>37.8855</v>
      </c>
      <c r="M15" s="69">
        <v>39.692500000000003</v>
      </c>
      <c r="N15" s="69">
        <v>19454.794000000002</v>
      </c>
      <c r="O15" s="84">
        <f t="shared" si="2"/>
        <v>1.3861333333332671E-3</v>
      </c>
      <c r="P15" s="93">
        <f t="shared" si="3"/>
        <v>1.5023076010149702E-3</v>
      </c>
      <c r="Q15" s="87">
        <f t="shared" si="0"/>
        <v>0.70729999999999649</v>
      </c>
      <c r="R15" s="26">
        <f t="shared" si="1"/>
        <v>101.98057227249141</v>
      </c>
    </row>
    <row r="16" spans="2:18" x14ac:dyDescent="0.3">
      <c r="B16" s="11"/>
      <c r="C16" s="3" t="s">
        <v>10</v>
      </c>
      <c r="D16" s="3">
        <v>10000</v>
      </c>
      <c r="E16" s="68">
        <v>10000.286400000001</v>
      </c>
      <c r="F16" s="69">
        <v>37.8431</v>
      </c>
      <c r="G16" s="69">
        <v>42.5045</v>
      </c>
      <c r="H16" s="69">
        <v>43.096200000000003</v>
      </c>
      <c r="I16" s="69">
        <v>31883.71</v>
      </c>
      <c r="J16" s="68">
        <v>10007.777599999999</v>
      </c>
      <c r="K16" s="69">
        <v>37.7669</v>
      </c>
      <c r="L16" s="69">
        <v>42.4908</v>
      </c>
      <c r="M16" s="69">
        <v>43.0411</v>
      </c>
      <c r="N16" s="69">
        <v>31694.06</v>
      </c>
      <c r="O16" s="84">
        <f t="shared" si="2"/>
        <v>7.7775999999994379E-4</v>
      </c>
      <c r="P16" s="93">
        <f t="shared" si="3"/>
        <v>7.4909854581750482E-4</v>
      </c>
      <c r="Q16" s="87">
        <f t="shared" si="0"/>
        <v>-7.6200000000000045E-2</v>
      </c>
      <c r="R16" s="26">
        <f t="shared" si="1"/>
        <v>99.405182144737864</v>
      </c>
    </row>
    <row r="17" spans="2:18" x14ac:dyDescent="0.3">
      <c r="B17" s="11"/>
      <c r="C17" s="4"/>
      <c r="D17" s="4">
        <v>7000</v>
      </c>
      <c r="E17" s="68">
        <v>6999.7287999999999</v>
      </c>
      <c r="F17" s="69">
        <v>36.986600000000003</v>
      </c>
      <c r="G17" s="69">
        <v>41.972000000000001</v>
      </c>
      <c r="H17" s="69">
        <v>42.329500000000003</v>
      </c>
      <c r="I17" s="69">
        <v>29108.855</v>
      </c>
      <c r="J17" s="68">
        <v>7006.8032000000003</v>
      </c>
      <c r="K17" s="69">
        <v>36.968699999999998</v>
      </c>
      <c r="L17" s="69">
        <v>41.964100000000002</v>
      </c>
      <c r="M17" s="69">
        <v>42.301600000000001</v>
      </c>
      <c r="N17" s="69">
        <v>28973.243999999999</v>
      </c>
      <c r="O17" s="84">
        <f t="shared" si="2"/>
        <v>9.7188571428575546E-4</v>
      </c>
      <c r="P17" s="93">
        <f t="shared" si="3"/>
        <v>1.0106677275840206E-3</v>
      </c>
      <c r="Q17" s="87">
        <f t="shared" si="0"/>
        <v>-1.7900000000004468E-2</v>
      </c>
      <c r="R17" s="26">
        <f t="shared" si="1"/>
        <v>99.534124581677986</v>
      </c>
    </row>
    <row r="18" spans="2:18" x14ac:dyDescent="0.3">
      <c r="B18" s="11"/>
      <c r="C18" s="4"/>
      <c r="D18" s="4">
        <v>4500</v>
      </c>
      <c r="E18" s="68">
        <v>4499.4639999999999</v>
      </c>
      <c r="F18" s="69">
        <v>35.795499999999997</v>
      </c>
      <c r="G18" s="69">
        <v>41.290199999999999</v>
      </c>
      <c r="H18" s="69">
        <v>41.354700000000001</v>
      </c>
      <c r="I18" s="69">
        <v>26102.059000000001</v>
      </c>
      <c r="J18" s="68">
        <v>4501.6351999999997</v>
      </c>
      <c r="K18" s="69">
        <v>35.7727</v>
      </c>
      <c r="L18" s="69">
        <v>41.266500000000001</v>
      </c>
      <c r="M18" s="69">
        <v>41.312199999999997</v>
      </c>
      <c r="N18" s="69">
        <v>25843.006000000001</v>
      </c>
      <c r="O18" s="84">
        <f t="shared" si="2"/>
        <v>3.6337777777771405E-4</v>
      </c>
      <c r="P18" s="93">
        <f t="shared" si="3"/>
        <v>4.8254636552259818E-4</v>
      </c>
      <c r="Q18" s="87">
        <f t="shared" si="0"/>
        <v>-2.2799999999996601E-2</v>
      </c>
      <c r="R18" s="26">
        <f t="shared" si="1"/>
        <v>99.007538064334312</v>
      </c>
    </row>
    <row r="19" spans="2:18" ht="17.25" thickBot="1" x14ac:dyDescent="0.35">
      <c r="B19" s="11"/>
      <c r="C19" s="5"/>
      <c r="D19" s="5">
        <v>3000</v>
      </c>
      <c r="E19" s="68">
        <v>2999.5536000000002</v>
      </c>
      <c r="F19" s="69">
        <v>34.524799999999999</v>
      </c>
      <c r="G19" s="69">
        <v>40.684699999999999</v>
      </c>
      <c r="H19" s="69">
        <v>40.487099999999998</v>
      </c>
      <c r="I19" s="69">
        <v>23682.248</v>
      </c>
      <c r="J19" s="68">
        <v>3003.0048000000002</v>
      </c>
      <c r="K19" s="69">
        <v>34.488999999999997</v>
      </c>
      <c r="L19" s="69">
        <v>40.590299999999999</v>
      </c>
      <c r="M19" s="69">
        <v>40.392200000000003</v>
      </c>
      <c r="N19" s="69">
        <v>23374.978999999999</v>
      </c>
      <c r="O19" s="84">
        <f t="shared" si="2"/>
        <v>1.0016000000000532E-3</v>
      </c>
      <c r="P19" s="93">
        <f t="shared" si="3"/>
        <v>1.1505712049952937E-3</v>
      </c>
      <c r="Q19" s="87">
        <f t="shared" si="0"/>
        <v>-3.580000000000183E-2</v>
      </c>
      <c r="R19" s="26">
        <f t="shared" si="1"/>
        <v>98.702534489124517</v>
      </c>
    </row>
    <row r="20" spans="2:18" x14ac:dyDescent="0.3">
      <c r="B20" s="11"/>
      <c r="C20" s="3" t="s">
        <v>11</v>
      </c>
      <c r="D20" s="3">
        <v>10000</v>
      </c>
      <c r="E20" s="68">
        <v>9994.9015999999992</v>
      </c>
      <c r="F20" s="69">
        <v>34.835700000000003</v>
      </c>
      <c r="G20" s="69">
        <v>40.048499999999997</v>
      </c>
      <c r="H20" s="69">
        <v>42.541499999999999</v>
      </c>
      <c r="I20" s="69">
        <v>26628.496999999999</v>
      </c>
      <c r="J20" s="68">
        <v>10001.8568</v>
      </c>
      <c r="K20" s="69">
        <v>34.814300000000003</v>
      </c>
      <c r="L20" s="69">
        <v>39.980600000000003</v>
      </c>
      <c r="M20" s="69">
        <v>42.515500000000003</v>
      </c>
      <c r="N20" s="69">
        <v>26184.974999999999</v>
      </c>
      <c r="O20" s="84">
        <f t="shared" si="2"/>
        <v>1.8567999999995663E-4</v>
      </c>
      <c r="P20" s="93">
        <f t="shared" si="3"/>
        <v>6.9587478480031585E-4</v>
      </c>
      <c r="Q20" s="87">
        <f t="shared" si="0"/>
        <v>-2.1399999999999864E-2</v>
      </c>
      <c r="R20" s="26">
        <f t="shared" si="1"/>
        <v>98.334408434693103</v>
      </c>
    </row>
    <row r="21" spans="2:18" x14ac:dyDescent="0.3">
      <c r="B21" s="11"/>
      <c r="C21" s="4"/>
      <c r="D21" s="4">
        <v>7000</v>
      </c>
      <c r="E21" s="68">
        <v>6996.2191999999995</v>
      </c>
      <c r="F21" s="69">
        <v>34.1571</v>
      </c>
      <c r="G21" s="69">
        <v>39.6036</v>
      </c>
      <c r="H21" s="69">
        <v>42.181199999999997</v>
      </c>
      <c r="I21" s="69">
        <v>24175.582999999999</v>
      </c>
      <c r="J21" s="68">
        <v>7001.8984</v>
      </c>
      <c r="K21" s="69">
        <v>34.211599999999997</v>
      </c>
      <c r="L21" s="69">
        <v>39.529000000000003</v>
      </c>
      <c r="M21" s="69">
        <v>42.120199999999997</v>
      </c>
      <c r="N21" s="69">
        <v>24094.212</v>
      </c>
      <c r="O21" s="84">
        <f t="shared" si="2"/>
        <v>2.712000000000054E-4</v>
      </c>
      <c r="P21" s="93">
        <f t="shared" si="3"/>
        <v>8.1175272495757314E-4</v>
      </c>
      <c r="Q21" s="87">
        <f t="shared" si="0"/>
        <v>5.4499999999997328E-2</v>
      </c>
      <c r="R21" s="26">
        <f t="shared" si="1"/>
        <v>99.663416596820042</v>
      </c>
    </row>
    <row r="22" spans="2:18" x14ac:dyDescent="0.3">
      <c r="B22" s="11"/>
      <c r="C22" s="4"/>
      <c r="D22" s="4">
        <v>4500</v>
      </c>
      <c r="E22" s="68">
        <v>4498.7592000000004</v>
      </c>
      <c r="F22" s="69">
        <v>33.092599999999997</v>
      </c>
      <c r="G22" s="69">
        <v>39.181199999999997</v>
      </c>
      <c r="H22" s="69">
        <v>41.871200000000002</v>
      </c>
      <c r="I22" s="69">
        <v>21400.679</v>
      </c>
      <c r="J22" s="68">
        <v>4502.1328000000003</v>
      </c>
      <c r="K22" s="69">
        <v>33.187199999999997</v>
      </c>
      <c r="L22" s="69">
        <v>39.032800000000002</v>
      </c>
      <c r="M22" s="69">
        <v>41.7117</v>
      </c>
      <c r="N22" s="69">
        <v>21778.277999999998</v>
      </c>
      <c r="O22" s="84">
        <f t="shared" si="2"/>
        <v>4.7395555555562573E-4</v>
      </c>
      <c r="P22" s="93">
        <f t="shared" si="3"/>
        <v>7.4989566011888261E-4</v>
      </c>
      <c r="Q22" s="87">
        <f t="shared" si="0"/>
        <v>9.4599999999999795E-2</v>
      </c>
      <c r="R22" s="26">
        <f t="shared" si="1"/>
        <v>101.76442532500954</v>
      </c>
    </row>
    <row r="23" spans="2:18" ht="17.25" thickBot="1" x14ac:dyDescent="0.35">
      <c r="B23" s="12"/>
      <c r="C23" s="5"/>
      <c r="D23" s="5">
        <v>3000</v>
      </c>
      <c r="E23" s="63">
        <v>2999.4272000000001</v>
      </c>
      <c r="F23" s="64">
        <v>31.762799999999999</v>
      </c>
      <c r="G23" s="64">
        <v>38.716900000000003</v>
      </c>
      <c r="H23" s="64">
        <v>41.4893</v>
      </c>
      <c r="I23" s="64">
        <v>19371.832999999999</v>
      </c>
      <c r="J23" s="63">
        <v>3000.904</v>
      </c>
      <c r="K23" s="64">
        <v>32.002200000000002</v>
      </c>
      <c r="L23" s="64">
        <v>38.598199999999999</v>
      </c>
      <c r="M23" s="64">
        <v>41.335299999999997</v>
      </c>
      <c r="N23" s="64">
        <v>20004.133000000002</v>
      </c>
      <c r="O23" s="84">
        <f t="shared" si="2"/>
        <v>3.0133333333333211E-4</v>
      </c>
      <c r="P23" s="94">
        <f t="shared" si="3"/>
        <v>4.9236067473146608E-4</v>
      </c>
      <c r="Q23" s="83">
        <f t="shared" si="0"/>
        <v>0.23940000000000339</v>
      </c>
      <c r="R23" s="28">
        <f t="shared" si="1"/>
        <v>103.26401740093466</v>
      </c>
    </row>
    <row r="24" spans="2:18" x14ac:dyDescent="0.3">
      <c r="B24" s="10" t="s">
        <v>12</v>
      </c>
      <c r="C24" s="3" t="s">
        <v>13</v>
      </c>
      <c r="D24" s="3">
        <v>2000</v>
      </c>
      <c r="E24" s="66">
        <v>2000.5552</v>
      </c>
      <c r="F24" s="67">
        <v>36.898299999999999</v>
      </c>
      <c r="G24" s="67">
        <v>39.8444</v>
      </c>
      <c r="H24" s="67">
        <v>40.150300000000001</v>
      </c>
      <c r="I24" s="67">
        <v>5428.84</v>
      </c>
      <c r="J24" s="66">
        <v>2000.7672</v>
      </c>
      <c r="K24" s="67">
        <v>36.85</v>
      </c>
      <c r="L24" s="67">
        <v>39.767099999999999</v>
      </c>
      <c r="M24" s="67">
        <v>40.009900000000002</v>
      </c>
      <c r="N24" s="67">
        <v>5377.7190000000001</v>
      </c>
      <c r="O24" s="84">
        <f t="shared" si="2"/>
        <v>3.8360000000000125E-4</v>
      </c>
      <c r="P24" s="92">
        <f t="shared" si="3"/>
        <v>1.0597058256627414E-4</v>
      </c>
      <c r="Q24" s="86">
        <f t="shared" si="0"/>
        <v>-4.8299999999997567E-2</v>
      </c>
      <c r="R24" s="24">
        <f t="shared" si="1"/>
        <v>99.058343955614831</v>
      </c>
    </row>
    <row r="25" spans="2:18" x14ac:dyDescent="0.3">
      <c r="B25" s="11" t="s">
        <v>14</v>
      </c>
      <c r="C25" s="4"/>
      <c r="D25" s="4">
        <v>1200</v>
      </c>
      <c r="E25" s="68">
        <v>1199.9472000000001</v>
      </c>
      <c r="F25" s="69">
        <v>34.769199999999998</v>
      </c>
      <c r="G25" s="69">
        <v>38.393900000000002</v>
      </c>
      <c r="H25" s="69">
        <v>38.555199999999999</v>
      </c>
      <c r="I25" s="69">
        <v>4810.0649999999996</v>
      </c>
      <c r="J25" s="68">
        <v>1200.712</v>
      </c>
      <c r="K25" s="69">
        <v>34.729999999999997</v>
      </c>
      <c r="L25" s="69">
        <v>38.268500000000003</v>
      </c>
      <c r="M25" s="69">
        <v>38.393799999999999</v>
      </c>
      <c r="N25" s="69">
        <v>4779.1149999999998</v>
      </c>
      <c r="O25" s="84">
        <f t="shared" si="2"/>
        <v>5.9333333333332419E-4</v>
      </c>
      <c r="P25" s="93">
        <f t="shared" si="3"/>
        <v>6.3736137723386732E-4</v>
      </c>
      <c r="Q25" s="87">
        <f t="shared" si="0"/>
        <v>-3.9200000000001012E-2</v>
      </c>
      <c r="R25" s="26">
        <f t="shared" si="1"/>
        <v>99.356557551717088</v>
      </c>
    </row>
    <row r="26" spans="2:18" x14ac:dyDescent="0.3">
      <c r="B26" s="11"/>
      <c r="C26" s="4"/>
      <c r="D26" s="4">
        <v>768</v>
      </c>
      <c r="E26" s="68">
        <v>767.76959999999997</v>
      </c>
      <c r="F26" s="69">
        <v>33.255299999999998</v>
      </c>
      <c r="G26" s="69">
        <v>37.5396</v>
      </c>
      <c r="H26" s="69">
        <v>37.559899999999999</v>
      </c>
      <c r="I26" s="69">
        <v>4324.6859999999997</v>
      </c>
      <c r="J26" s="68">
        <v>768.18079999999998</v>
      </c>
      <c r="K26" s="69">
        <v>33.209000000000003</v>
      </c>
      <c r="L26" s="69">
        <v>37.450000000000003</v>
      </c>
      <c r="M26" s="69">
        <v>37.446899999999999</v>
      </c>
      <c r="N26" s="69">
        <v>4297.277</v>
      </c>
      <c r="O26" s="84">
        <f t="shared" si="2"/>
        <v>2.354166666666361E-4</v>
      </c>
      <c r="P26" s="93">
        <f t="shared" si="3"/>
        <v>5.3557733986863765E-4</v>
      </c>
      <c r="Q26" s="87">
        <f t="shared" si="0"/>
        <v>-4.6299999999995123E-2</v>
      </c>
      <c r="R26" s="26">
        <f t="shared" si="1"/>
        <v>99.366219882784563</v>
      </c>
    </row>
    <row r="27" spans="2:18" ht="17.25" thickBot="1" x14ac:dyDescent="0.35">
      <c r="B27" s="11"/>
      <c r="C27" s="5"/>
      <c r="D27" s="5">
        <v>512</v>
      </c>
      <c r="E27" s="68">
        <v>511.82799999999997</v>
      </c>
      <c r="F27" s="69">
        <v>31.616</v>
      </c>
      <c r="G27" s="69">
        <v>36.557000000000002</v>
      </c>
      <c r="H27" s="69">
        <v>36.487699999999997</v>
      </c>
      <c r="I27" s="69">
        <v>3951.8139999999999</v>
      </c>
      <c r="J27" s="68">
        <v>512.11839999999995</v>
      </c>
      <c r="K27" s="69">
        <v>31.6479</v>
      </c>
      <c r="L27" s="69">
        <v>36.501899999999999</v>
      </c>
      <c r="M27" s="69">
        <v>36.469900000000003</v>
      </c>
      <c r="N27" s="69">
        <v>3927.8519999999999</v>
      </c>
      <c r="O27" s="84">
        <f t="shared" si="2"/>
        <v>2.3124999999990514E-4</v>
      </c>
      <c r="P27" s="93">
        <f t="shared" si="3"/>
        <v>5.6737810358162689E-4</v>
      </c>
      <c r="Q27" s="87">
        <f t="shared" si="0"/>
        <v>3.1900000000000261E-2</v>
      </c>
      <c r="R27" s="26">
        <f t="shared" si="1"/>
        <v>99.393645551131712</v>
      </c>
    </row>
    <row r="28" spans="2:18" x14ac:dyDescent="0.3">
      <c r="B28" s="11"/>
      <c r="C28" s="3" t="s">
        <v>15</v>
      </c>
      <c r="D28" s="3">
        <v>2000</v>
      </c>
      <c r="E28" s="68">
        <v>1999.9487999999999</v>
      </c>
      <c r="F28" s="69">
        <v>36.622300000000003</v>
      </c>
      <c r="G28" s="69">
        <v>40.629399999999997</v>
      </c>
      <c r="H28" s="69">
        <v>41.637300000000003</v>
      </c>
      <c r="I28" s="69">
        <v>5829.5889999999999</v>
      </c>
      <c r="J28" s="68">
        <v>2000.2544</v>
      </c>
      <c r="K28" s="69">
        <v>36.5139</v>
      </c>
      <c r="L28" s="69">
        <v>40.682499999999997</v>
      </c>
      <c r="M28" s="69">
        <v>41.699399999999997</v>
      </c>
      <c r="N28" s="69">
        <v>5793.491</v>
      </c>
      <c r="O28" s="84">
        <f t="shared" si="2"/>
        <v>1.2720000000001618E-4</v>
      </c>
      <c r="P28" s="93">
        <f t="shared" si="3"/>
        <v>1.5280391178021179E-4</v>
      </c>
      <c r="Q28" s="87">
        <f t="shared" si="0"/>
        <v>-0.10840000000000316</v>
      </c>
      <c r="R28" s="26">
        <f t="shared" si="1"/>
        <v>99.380779674175997</v>
      </c>
    </row>
    <row r="29" spans="2:18" x14ac:dyDescent="0.3">
      <c r="B29" s="11"/>
      <c r="C29" s="4"/>
      <c r="D29" s="4">
        <v>1200</v>
      </c>
      <c r="E29" s="68">
        <v>1199.8928000000001</v>
      </c>
      <c r="F29" s="69">
        <v>34.561100000000003</v>
      </c>
      <c r="G29" s="69">
        <v>39.546700000000001</v>
      </c>
      <c r="H29" s="69">
        <v>40.432899999999997</v>
      </c>
      <c r="I29" s="69">
        <v>5160.3329999999996</v>
      </c>
      <c r="J29" s="68">
        <v>1200.7175999999999</v>
      </c>
      <c r="K29" s="69">
        <v>34.538200000000003</v>
      </c>
      <c r="L29" s="69">
        <v>39.5107</v>
      </c>
      <c r="M29" s="69">
        <v>40.432400000000001</v>
      </c>
      <c r="N29" s="69">
        <v>5110.1940000000004</v>
      </c>
      <c r="O29" s="84">
        <f t="shared" si="2"/>
        <v>5.9799999999995631E-4</v>
      </c>
      <c r="P29" s="93">
        <f t="shared" si="3"/>
        <v>6.873947405967169E-4</v>
      </c>
      <c r="Q29" s="87">
        <f t="shared" si="0"/>
        <v>-2.289999999999992E-2</v>
      </c>
      <c r="R29" s="26">
        <f t="shared" si="1"/>
        <v>99.028376657087833</v>
      </c>
    </row>
    <row r="30" spans="2:18" x14ac:dyDescent="0.3">
      <c r="B30" s="11"/>
      <c r="C30" s="4"/>
      <c r="D30" s="4">
        <v>768</v>
      </c>
      <c r="E30" s="68">
        <v>767.88239999999996</v>
      </c>
      <c r="F30" s="69">
        <v>32.717799999999997</v>
      </c>
      <c r="G30" s="69">
        <v>38.702199999999998</v>
      </c>
      <c r="H30" s="69">
        <v>39.524799999999999</v>
      </c>
      <c r="I30" s="69">
        <v>4659.0410000000002</v>
      </c>
      <c r="J30" s="68">
        <v>768.86</v>
      </c>
      <c r="K30" s="69">
        <v>32.796300000000002</v>
      </c>
      <c r="L30" s="69">
        <v>38.594099999999997</v>
      </c>
      <c r="M30" s="69">
        <v>39.424900000000001</v>
      </c>
      <c r="N30" s="69">
        <v>4622.74</v>
      </c>
      <c r="O30" s="84">
        <f t="shared" si="2"/>
        <v>1.1197916666666845E-3</v>
      </c>
      <c r="P30" s="93">
        <f t="shared" si="3"/>
        <v>1.2731116118823041E-3</v>
      </c>
      <c r="Q30" s="87">
        <f t="shared" si="0"/>
        <v>7.8500000000005343E-2</v>
      </c>
      <c r="R30" s="26">
        <f t="shared" si="1"/>
        <v>99.22084823894015</v>
      </c>
    </row>
    <row r="31" spans="2:18" ht="17.25" thickBot="1" x14ac:dyDescent="0.35">
      <c r="B31" s="11"/>
      <c r="C31" s="5"/>
      <c r="D31" s="5">
        <v>512</v>
      </c>
      <c r="E31" s="68">
        <v>511.85520000000002</v>
      </c>
      <c r="F31" s="69">
        <v>31.0611</v>
      </c>
      <c r="G31" s="69">
        <v>37.965800000000002</v>
      </c>
      <c r="H31" s="69">
        <v>38.731000000000002</v>
      </c>
      <c r="I31" s="69">
        <v>4291.0519999999997</v>
      </c>
      <c r="J31" s="68">
        <v>512.09119999999996</v>
      </c>
      <c r="K31" s="69">
        <v>31.1492</v>
      </c>
      <c r="L31" s="69">
        <v>37.813200000000002</v>
      </c>
      <c r="M31" s="69">
        <v>38.617800000000003</v>
      </c>
      <c r="N31" s="69">
        <v>4276.201</v>
      </c>
      <c r="O31" s="84">
        <f t="shared" si="2"/>
        <v>1.7812499999991793E-4</v>
      </c>
      <c r="P31" s="93">
        <f t="shared" si="3"/>
        <v>4.6106789576414023E-4</v>
      </c>
      <c r="Q31" s="87">
        <f t="shared" si="0"/>
        <v>8.8100000000000733E-2</v>
      </c>
      <c r="R31" s="26">
        <f t="shared" si="1"/>
        <v>99.653907713073622</v>
      </c>
    </row>
    <row r="32" spans="2:18" x14ac:dyDescent="0.3">
      <c r="B32" s="11"/>
      <c r="C32" s="3" t="s">
        <v>16</v>
      </c>
      <c r="D32" s="3">
        <v>2000</v>
      </c>
      <c r="E32" s="68">
        <v>1999.7783999999999</v>
      </c>
      <c r="F32" s="69">
        <v>30.956</v>
      </c>
      <c r="G32" s="69">
        <v>36.3123</v>
      </c>
      <c r="H32" s="69">
        <v>37.0717</v>
      </c>
      <c r="I32" s="69">
        <v>4885.366</v>
      </c>
      <c r="J32" s="68">
        <v>2000.6368</v>
      </c>
      <c r="K32" s="69">
        <v>31.026399999999999</v>
      </c>
      <c r="L32" s="69">
        <v>36.369999999999997</v>
      </c>
      <c r="M32" s="69">
        <v>37.153500000000001</v>
      </c>
      <c r="N32" s="69">
        <v>4804.2929999999997</v>
      </c>
      <c r="O32" s="84">
        <f t="shared" si="2"/>
        <v>3.183999999999969E-4</v>
      </c>
      <c r="P32" s="93">
        <f t="shared" si="3"/>
        <v>4.2924756062975492E-4</v>
      </c>
      <c r="Q32" s="87">
        <f t="shared" si="0"/>
        <v>7.0399999999999352E-2</v>
      </c>
      <c r="R32" s="26">
        <f t="shared" si="1"/>
        <v>98.340492810569359</v>
      </c>
    </row>
    <row r="33" spans="2:18" x14ac:dyDescent="0.3">
      <c r="B33" s="11"/>
      <c r="C33" s="4"/>
      <c r="D33" s="4">
        <v>1200</v>
      </c>
      <c r="E33" s="68">
        <v>1199.1984</v>
      </c>
      <c r="F33" s="69">
        <v>29.2349</v>
      </c>
      <c r="G33" s="69">
        <v>36.042200000000001</v>
      </c>
      <c r="H33" s="69">
        <v>36.784399999999998</v>
      </c>
      <c r="I33" s="69">
        <v>3850.6320000000001</v>
      </c>
      <c r="J33" s="68">
        <v>1202.4344000000001</v>
      </c>
      <c r="K33" s="69">
        <v>29.108499999999999</v>
      </c>
      <c r="L33" s="69">
        <v>35.920200000000001</v>
      </c>
      <c r="M33" s="69">
        <v>36.768999999999998</v>
      </c>
      <c r="N33" s="69">
        <v>3805.5790000000002</v>
      </c>
      <c r="O33" s="84">
        <f t="shared" si="2"/>
        <v>2.0286666666667467E-3</v>
      </c>
      <c r="P33" s="93">
        <f t="shared" si="3"/>
        <v>2.6984692441218263E-3</v>
      </c>
      <c r="Q33" s="87">
        <f t="shared" si="0"/>
        <v>-0.12640000000000029</v>
      </c>
      <c r="R33" s="26">
        <f t="shared" si="1"/>
        <v>98.829984272711599</v>
      </c>
    </row>
    <row r="34" spans="2:18" x14ac:dyDescent="0.3">
      <c r="B34" s="11"/>
      <c r="C34" s="4"/>
      <c r="D34" s="4">
        <v>768</v>
      </c>
      <c r="E34" s="68">
        <v>768.35599999999999</v>
      </c>
      <c r="F34" s="69">
        <v>27.771599999999999</v>
      </c>
      <c r="G34" s="69">
        <v>35.383299999999998</v>
      </c>
      <c r="H34" s="69">
        <v>36.121000000000002</v>
      </c>
      <c r="I34" s="69">
        <v>3471.5830000000001</v>
      </c>
      <c r="J34" s="68">
        <v>771.82240000000002</v>
      </c>
      <c r="K34" s="69">
        <v>27.9755</v>
      </c>
      <c r="L34" s="69">
        <v>35.132399999999997</v>
      </c>
      <c r="M34" s="69">
        <v>35.862000000000002</v>
      </c>
      <c r="N34" s="69">
        <v>3564.1849999999999</v>
      </c>
      <c r="O34" s="84">
        <f t="shared" si="2"/>
        <v>4.9770833333333542E-3</v>
      </c>
      <c r="P34" s="93">
        <f t="shared" si="3"/>
        <v>4.511450421419266E-3</v>
      </c>
      <c r="Q34" s="87">
        <f t="shared" si="0"/>
        <v>0.20390000000000086</v>
      </c>
      <c r="R34" s="26">
        <f t="shared" si="1"/>
        <v>102.66742866294713</v>
      </c>
    </row>
    <row r="35" spans="2:18" ht="17.25" thickBot="1" x14ac:dyDescent="0.35">
      <c r="B35" s="11"/>
      <c r="C35" s="5"/>
      <c r="D35" s="5">
        <v>512</v>
      </c>
      <c r="E35" s="68">
        <v>512.72080000000005</v>
      </c>
      <c r="F35" s="69">
        <v>26.700299999999999</v>
      </c>
      <c r="G35" s="69">
        <v>34.75</v>
      </c>
      <c r="H35" s="69">
        <v>35.432899999999997</v>
      </c>
      <c r="I35" s="69">
        <v>3246.8339999999998</v>
      </c>
      <c r="J35" s="68">
        <v>513.03920000000005</v>
      </c>
      <c r="K35" s="69">
        <v>26.8018</v>
      </c>
      <c r="L35" s="69">
        <v>34.540300000000002</v>
      </c>
      <c r="M35" s="69">
        <v>35.261499999999998</v>
      </c>
      <c r="N35" s="69">
        <v>3336.1750000000002</v>
      </c>
      <c r="O35" s="84">
        <f t="shared" si="2"/>
        <v>2.0296875000000991E-3</v>
      </c>
      <c r="P35" s="93">
        <f t="shared" si="3"/>
        <v>6.2100074738531555E-4</v>
      </c>
      <c r="Q35" s="87">
        <f t="shared" si="0"/>
        <v>0.10150000000000148</v>
      </c>
      <c r="R35" s="26">
        <f t="shared" si="1"/>
        <v>102.75163436135017</v>
      </c>
    </row>
    <row r="36" spans="2:18" x14ac:dyDescent="0.3">
      <c r="B36" s="11"/>
      <c r="C36" s="3" t="s">
        <v>17</v>
      </c>
      <c r="D36" s="3">
        <v>2000</v>
      </c>
      <c r="E36" s="68">
        <v>2000.6016</v>
      </c>
      <c r="F36" s="69">
        <v>35.134</v>
      </c>
      <c r="G36" s="69">
        <v>38.181800000000003</v>
      </c>
      <c r="H36" s="69">
        <v>39.8384</v>
      </c>
      <c r="I36" s="69">
        <v>4460.7030000000004</v>
      </c>
      <c r="J36" s="68">
        <v>2000.588</v>
      </c>
      <c r="K36" s="69">
        <v>35.076900000000002</v>
      </c>
      <c r="L36" s="69">
        <v>38.135100000000001</v>
      </c>
      <c r="M36" s="69">
        <v>39.7729</v>
      </c>
      <c r="N36" s="69">
        <v>4434.6970000000001</v>
      </c>
      <c r="O36" s="84">
        <f t="shared" si="2"/>
        <v>2.939999999999827E-4</v>
      </c>
      <c r="P36" s="93">
        <f t="shared" si="3"/>
        <v>6.7979551750816985E-6</v>
      </c>
      <c r="Q36" s="87">
        <f t="shared" ref="Q36:Q67" si="4">(K36-F36)</f>
        <v>-5.7099999999998374E-2</v>
      </c>
      <c r="R36" s="26">
        <f t="shared" si="1"/>
        <v>99.416997724349713</v>
      </c>
    </row>
    <row r="37" spans="2:18" x14ac:dyDescent="0.3">
      <c r="B37" s="11"/>
      <c r="C37" s="4"/>
      <c r="D37" s="4">
        <v>1200</v>
      </c>
      <c r="E37" s="68">
        <v>1200.2303999999999</v>
      </c>
      <c r="F37" s="69">
        <v>33.142699999999998</v>
      </c>
      <c r="G37" s="69">
        <v>37.001899999999999</v>
      </c>
      <c r="H37" s="69">
        <v>38.687800000000003</v>
      </c>
      <c r="I37" s="69">
        <v>4006.6010000000001</v>
      </c>
      <c r="J37" s="68">
        <v>1201.3032000000001</v>
      </c>
      <c r="K37" s="69">
        <v>33.069400000000002</v>
      </c>
      <c r="L37" s="69">
        <v>36.921999999999997</v>
      </c>
      <c r="M37" s="69">
        <v>38.574100000000001</v>
      </c>
      <c r="N37" s="69">
        <v>3963.1080000000002</v>
      </c>
      <c r="O37" s="84">
        <f t="shared" si="2"/>
        <v>1.0860000000000507E-3</v>
      </c>
      <c r="P37" s="93">
        <f t="shared" si="3"/>
        <v>8.938283849502088E-4</v>
      </c>
      <c r="Q37" s="87">
        <f t="shared" si="4"/>
        <v>-7.3299999999996146E-2</v>
      </c>
      <c r="R37" s="26">
        <f t="shared" si="1"/>
        <v>98.914466401820405</v>
      </c>
    </row>
    <row r="38" spans="2:18" x14ac:dyDescent="0.3">
      <c r="B38" s="11"/>
      <c r="C38" s="4"/>
      <c r="D38" s="4">
        <v>768</v>
      </c>
      <c r="E38" s="68">
        <v>768.81679999999994</v>
      </c>
      <c r="F38" s="69">
        <v>31.454899999999999</v>
      </c>
      <c r="G38" s="69">
        <v>36.095799999999997</v>
      </c>
      <c r="H38" s="69">
        <v>37.796300000000002</v>
      </c>
      <c r="I38" s="69">
        <v>3635.7890000000002</v>
      </c>
      <c r="J38" s="68">
        <v>768.58960000000002</v>
      </c>
      <c r="K38" s="69">
        <v>31.400600000000001</v>
      </c>
      <c r="L38" s="69">
        <v>36.036000000000001</v>
      </c>
      <c r="M38" s="69">
        <v>37.673200000000001</v>
      </c>
      <c r="N38" s="69">
        <v>3579.7849999999999</v>
      </c>
      <c r="O38" s="84">
        <f t="shared" si="2"/>
        <v>7.6770833333335753E-4</v>
      </c>
      <c r="P38" s="93">
        <f t="shared" si="3"/>
        <v>2.9551903652459888E-4</v>
      </c>
      <c r="Q38" s="87">
        <f t="shared" si="4"/>
        <v>-5.4299999999997794E-2</v>
      </c>
      <c r="R38" s="26">
        <f t="shared" si="1"/>
        <v>98.459646585651697</v>
      </c>
    </row>
    <row r="39" spans="2:18" ht="17.25" thickBot="1" x14ac:dyDescent="0.35">
      <c r="B39" s="12"/>
      <c r="C39" s="5"/>
      <c r="D39" s="5">
        <v>512</v>
      </c>
      <c r="E39" s="63">
        <v>511.88240000000002</v>
      </c>
      <c r="F39" s="64">
        <v>30.0107</v>
      </c>
      <c r="G39" s="64">
        <v>35.4876</v>
      </c>
      <c r="H39" s="64">
        <v>37.129600000000003</v>
      </c>
      <c r="I39" s="64">
        <v>3290.8409999999999</v>
      </c>
      <c r="J39" s="63">
        <v>513.1336</v>
      </c>
      <c r="K39" s="64">
        <v>30.020299999999999</v>
      </c>
      <c r="L39" s="64">
        <v>35.376399999999997</v>
      </c>
      <c r="M39" s="64">
        <v>37.049799999999998</v>
      </c>
      <c r="N39" s="64">
        <v>3234.759</v>
      </c>
      <c r="O39" s="84">
        <f t="shared" si="2"/>
        <v>2.2140625000000025E-3</v>
      </c>
      <c r="P39" s="94">
        <f t="shared" si="3"/>
        <v>2.4443114277810352E-3</v>
      </c>
      <c r="Q39" s="83">
        <f t="shared" si="4"/>
        <v>9.5999999999989427E-3</v>
      </c>
      <c r="R39" s="28">
        <f t="shared" si="1"/>
        <v>98.295815568117703</v>
      </c>
    </row>
    <row r="40" spans="2:18" x14ac:dyDescent="0.3">
      <c r="B40" s="10" t="s">
        <v>18</v>
      </c>
      <c r="C40" s="3" t="s">
        <v>19</v>
      </c>
      <c r="D40" s="3">
        <v>1500</v>
      </c>
      <c r="E40" s="66">
        <v>1499.2592</v>
      </c>
      <c r="F40" s="67">
        <v>39.568600000000004</v>
      </c>
      <c r="G40" s="67">
        <v>42.39</v>
      </c>
      <c r="H40" s="67">
        <v>41.741100000000003</v>
      </c>
      <c r="I40" s="67">
        <v>1675.692</v>
      </c>
      <c r="J40" s="66">
        <v>1499.9928</v>
      </c>
      <c r="K40" s="67">
        <v>39.135399999999997</v>
      </c>
      <c r="L40" s="67">
        <v>42.320999999999998</v>
      </c>
      <c r="M40" s="67">
        <v>41.601300000000002</v>
      </c>
      <c r="N40" s="67">
        <v>1661.7139999999999</v>
      </c>
      <c r="O40" s="84">
        <f t="shared" si="2"/>
        <v>4.8000000000077611E-6</v>
      </c>
      <c r="P40" s="92">
        <f t="shared" si="3"/>
        <v>4.8930831973552271E-4</v>
      </c>
      <c r="Q40" s="86">
        <f t="shared" si="4"/>
        <v>-0.43320000000000647</v>
      </c>
      <c r="R40" s="24">
        <f t="shared" si="1"/>
        <v>99.165837158618643</v>
      </c>
    </row>
    <row r="41" spans="2:18" x14ac:dyDescent="0.3">
      <c r="B41" s="11" t="s">
        <v>20</v>
      </c>
      <c r="C41" s="4"/>
      <c r="D41" s="4">
        <v>850</v>
      </c>
      <c r="E41" s="68">
        <v>850.04399999999998</v>
      </c>
      <c r="F41" s="69">
        <v>36.512999999999998</v>
      </c>
      <c r="G41" s="69">
        <v>40.2014</v>
      </c>
      <c r="H41" s="69">
        <v>39.241399999999999</v>
      </c>
      <c r="I41" s="69">
        <v>1473.2660000000001</v>
      </c>
      <c r="J41" s="68">
        <v>850.13120000000004</v>
      </c>
      <c r="K41" s="69">
        <v>35.9681</v>
      </c>
      <c r="L41" s="69">
        <v>40.036200000000001</v>
      </c>
      <c r="M41" s="69">
        <v>39.048400000000001</v>
      </c>
      <c r="N41" s="69">
        <v>1458.836</v>
      </c>
      <c r="O41" s="84">
        <f t="shared" si="2"/>
        <v>1.5435294117651209E-4</v>
      </c>
      <c r="P41" s="93">
        <f t="shared" si="3"/>
        <v>1.0258292511923214E-4</v>
      </c>
      <c r="Q41" s="87">
        <f t="shared" si="4"/>
        <v>-0.54489999999999839</v>
      </c>
      <c r="R41" s="26">
        <f t="shared" si="1"/>
        <v>99.020543472801251</v>
      </c>
    </row>
    <row r="42" spans="2:18" x14ac:dyDescent="0.3">
      <c r="B42" s="11"/>
      <c r="C42" s="4"/>
      <c r="D42" s="4">
        <v>512</v>
      </c>
      <c r="E42" s="68">
        <v>512.06799999999998</v>
      </c>
      <c r="F42" s="69">
        <v>34.166499999999999</v>
      </c>
      <c r="G42" s="69">
        <v>38.839300000000001</v>
      </c>
      <c r="H42" s="69">
        <v>37.624400000000001</v>
      </c>
      <c r="I42" s="69">
        <v>1319.45</v>
      </c>
      <c r="J42" s="68">
        <v>512.06079999999997</v>
      </c>
      <c r="K42" s="69">
        <v>33.658000000000001</v>
      </c>
      <c r="L42" s="69">
        <v>38.591999999999999</v>
      </c>
      <c r="M42" s="69">
        <v>37.435200000000002</v>
      </c>
      <c r="N42" s="69">
        <v>1304.521</v>
      </c>
      <c r="O42" s="84">
        <f t="shared" si="2"/>
        <v>1.1874999999994529E-4</v>
      </c>
      <c r="P42" s="93">
        <f t="shared" si="3"/>
        <v>1.4060632572259235E-5</v>
      </c>
      <c r="Q42" s="87">
        <f t="shared" si="4"/>
        <v>-0.50849999999999795</v>
      </c>
      <c r="R42" s="26">
        <f t="shared" si="1"/>
        <v>98.868543711394892</v>
      </c>
    </row>
    <row r="43" spans="2:18" ht="17.25" thickBot="1" x14ac:dyDescent="0.35">
      <c r="B43" s="11"/>
      <c r="C43" s="5"/>
      <c r="D43" s="5">
        <v>384</v>
      </c>
      <c r="E43" s="68">
        <v>384.02800000000002</v>
      </c>
      <c r="F43" s="69">
        <v>32.920099999999998</v>
      </c>
      <c r="G43" s="69">
        <v>38.174599999999998</v>
      </c>
      <c r="H43" s="69">
        <v>36.869199999999999</v>
      </c>
      <c r="I43" s="69">
        <v>1236.5509999999999</v>
      </c>
      <c r="J43" s="68">
        <v>384.06639999999999</v>
      </c>
      <c r="K43" s="69">
        <v>32.4619</v>
      </c>
      <c r="L43" s="69">
        <v>37.933199999999999</v>
      </c>
      <c r="M43" s="69">
        <v>36.6736</v>
      </c>
      <c r="N43" s="69">
        <v>1223.9000000000001</v>
      </c>
      <c r="O43" s="84">
        <f t="shared" si="2"/>
        <v>1.7291666666663374E-4</v>
      </c>
      <c r="P43" s="93">
        <f t="shared" si="3"/>
        <v>9.999270886489357E-5</v>
      </c>
      <c r="Q43" s="87">
        <f t="shared" si="4"/>
        <v>-0.45819999999999794</v>
      </c>
      <c r="R43" s="26">
        <f t="shared" si="1"/>
        <v>98.976912395849439</v>
      </c>
    </row>
    <row r="44" spans="2:18" x14ac:dyDescent="0.3">
      <c r="B44" s="11"/>
      <c r="C44" s="3" t="s">
        <v>21</v>
      </c>
      <c r="D44" s="3">
        <v>1500</v>
      </c>
      <c r="E44" s="68">
        <v>1500.788</v>
      </c>
      <c r="F44" s="69">
        <v>34.820599999999999</v>
      </c>
      <c r="G44" s="69">
        <v>40.647100000000002</v>
      </c>
      <c r="H44" s="69">
        <v>41.472999999999999</v>
      </c>
      <c r="I44" s="69">
        <v>1650.3889999999999</v>
      </c>
      <c r="J44" s="68">
        <v>1500.2791999999999</v>
      </c>
      <c r="K44" s="69">
        <v>34.676600000000001</v>
      </c>
      <c r="L44" s="69">
        <v>40.601900000000001</v>
      </c>
      <c r="M44" s="69">
        <v>41.473300000000002</v>
      </c>
      <c r="N44" s="69">
        <v>1642.62</v>
      </c>
      <c r="O44" s="84">
        <f t="shared" si="2"/>
        <v>1.8613333333329743E-4</v>
      </c>
      <c r="P44" s="93">
        <f t="shared" si="3"/>
        <v>3.3902190049498311E-4</v>
      </c>
      <c r="Q44" s="87">
        <f t="shared" si="4"/>
        <v>-0.14399999999999835</v>
      </c>
      <c r="R44" s="26">
        <f t="shared" si="1"/>
        <v>99.529262495084495</v>
      </c>
    </row>
    <row r="45" spans="2:18" x14ac:dyDescent="0.3">
      <c r="B45" s="11"/>
      <c r="C45" s="4"/>
      <c r="D45" s="4">
        <v>850</v>
      </c>
      <c r="E45" s="68">
        <v>850.07680000000005</v>
      </c>
      <c r="F45" s="69">
        <v>32.897399999999998</v>
      </c>
      <c r="G45" s="69">
        <v>39.7318</v>
      </c>
      <c r="H45" s="69">
        <v>40.573</v>
      </c>
      <c r="I45" s="69">
        <v>1430.663</v>
      </c>
      <c r="J45" s="68">
        <v>850.86080000000004</v>
      </c>
      <c r="K45" s="69">
        <v>32.723999999999997</v>
      </c>
      <c r="L45" s="69">
        <v>39.6858</v>
      </c>
      <c r="M45" s="69">
        <v>40.5105</v>
      </c>
      <c r="N45" s="69">
        <v>1416.9190000000001</v>
      </c>
      <c r="O45" s="84">
        <f t="shared" si="2"/>
        <v>1.0127058823529884E-3</v>
      </c>
      <c r="P45" s="93">
        <f t="shared" si="3"/>
        <v>9.2226961140451282E-4</v>
      </c>
      <c r="Q45" s="87">
        <f t="shared" si="4"/>
        <v>-0.17340000000000089</v>
      </c>
      <c r="R45" s="26">
        <f t="shared" si="1"/>
        <v>99.039326522039104</v>
      </c>
    </row>
    <row r="46" spans="2:18" x14ac:dyDescent="0.3">
      <c r="B46" s="11"/>
      <c r="C46" s="4"/>
      <c r="D46" s="4">
        <v>512</v>
      </c>
      <c r="E46" s="68">
        <v>512.13919999999996</v>
      </c>
      <c r="F46" s="69">
        <v>31.3888</v>
      </c>
      <c r="G46" s="69">
        <v>39.3367</v>
      </c>
      <c r="H46" s="69">
        <v>40.149900000000002</v>
      </c>
      <c r="I46" s="69">
        <v>1230.0309999999999</v>
      </c>
      <c r="J46" s="68">
        <v>512.30399999999997</v>
      </c>
      <c r="K46" s="69">
        <v>31.281199999999998</v>
      </c>
      <c r="L46" s="69">
        <v>39.289400000000001</v>
      </c>
      <c r="M46" s="69">
        <v>40.110199999999999</v>
      </c>
      <c r="N46" s="69">
        <v>1206.8489999999999</v>
      </c>
      <c r="O46" s="84">
        <f t="shared" si="2"/>
        <v>5.9374999999994849E-4</v>
      </c>
      <c r="P46" s="93">
        <f t="shared" si="3"/>
        <v>3.2178751401965293E-4</v>
      </c>
      <c r="Q46" s="87">
        <f t="shared" si="4"/>
        <v>-0.10760000000000147</v>
      </c>
      <c r="R46" s="26">
        <f t="shared" si="1"/>
        <v>98.115332052606803</v>
      </c>
    </row>
    <row r="47" spans="2:18" ht="17.25" thickBot="1" x14ac:dyDescent="0.35">
      <c r="B47" s="11"/>
      <c r="C47" s="5"/>
      <c r="D47" s="5">
        <v>384</v>
      </c>
      <c r="E47" s="68">
        <v>383.92559999999997</v>
      </c>
      <c r="F47" s="69">
        <v>30.439599999999999</v>
      </c>
      <c r="G47" s="69">
        <v>38.843899999999998</v>
      </c>
      <c r="H47" s="69">
        <v>39.7087</v>
      </c>
      <c r="I47" s="69">
        <v>1129.7850000000001</v>
      </c>
      <c r="J47" s="68">
        <v>384.57440000000003</v>
      </c>
      <c r="K47" s="69">
        <v>30.389900000000001</v>
      </c>
      <c r="L47" s="69">
        <v>38.769500000000001</v>
      </c>
      <c r="M47" s="69">
        <v>39.604199999999999</v>
      </c>
      <c r="N47" s="69">
        <v>1117.617</v>
      </c>
      <c r="O47" s="84">
        <f t="shared" si="2"/>
        <v>1.4958333333334E-3</v>
      </c>
      <c r="P47" s="93">
        <f t="shared" si="3"/>
        <v>1.6899107535419654E-3</v>
      </c>
      <c r="Q47" s="87">
        <f t="shared" si="4"/>
        <v>-4.9699999999997857E-2</v>
      </c>
      <c r="R47" s="26">
        <f t="shared" si="1"/>
        <v>98.922980921148707</v>
      </c>
    </row>
    <row r="48" spans="2:18" x14ac:dyDescent="0.3">
      <c r="B48" s="11"/>
      <c r="C48" s="3" t="s">
        <v>22</v>
      </c>
      <c r="D48" s="3">
        <v>1500</v>
      </c>
      <c r="E48" s="68">
        <v>1501.6912</v>
      </c>
      <c r="F48" s="69">
        <v>35.862200000000001</v>
      </c>
      <c r="G48" s="69">
        <v>38.691400000000002</v>
      </c>
      <c r="H48" s="69">
        <v>39.312899999999999</v>
      </c>
      <c r="I48" s="69">
        <v>1490.192</v>
      </c>
      <c r="J48" s="68">
        <v>1501.3320000000001</v>
      </c>
      <c r="K48" s="69">
        <v>35.779800000000002</v>
      </c>
      <c r="L48" s="69">
        <v>38.643000000000001</v>
      </c>
      <c r="M48" s="69">
        <v>39.271500000000003</v>
      </c>
      <c r="N48" s="69">
        <v>1486.6669999999999</v>
      </c>
      <c r="O48" s="84">
        <f t="shared" si="2"/>
        <v>8.8800000000007157E-4</v>
      </c>
      <c r="P48" s="93">
        <f t="shared" si="3"/>
        <v>2.391969800448144E-4</v>
      </c>
      <c r="Q48" s="87">
        <f t="shared" si="4"/>
        <v>-8.2399999999999807E-2</v>
      </c>
      <c r="R48" s="26">
        <f t="shared" si="1"/>
        <v>99.763453299977442</v>
      </c>
    </row>
    <row r="49" spans="2:18" x14ac:dyDescent="0.3">
      <c r="B49" s="11"/>
      <c r="C49" s="4"/>
      <c r="D49" s="4">
        <v>850</v>
      </c>
      <c r="E49" s="68">
        <v>850.93359999999996</v>
      </c>
      <c r="F49" s="69">
        <v>33.502699999999997</v>
      </c>
      <c r="G49" s="69">
        <v>37.123100000000001</v>
      </c>
      <c r="H49" s="69">
        <v>37.7316</v>
      </c>
      <c r="I49" s="69">
        <v>1274.8810000000001</v>
      </c>
      <c r="J49" s="68">
        <v>850.38080000000002</v>
      </c>
      <c r="K49" s="69">
        <v>33.395899999999997</v>
      </c>
      <c r="L49" s="69">
        <v>37.075800000000001</v>
      </c>
      <c r="M49" s="69">
        <v>37.7119</v>
      </c>
      <c r="N49" s="69">
        <v>1264.6310000000001</v>
      </c>
      <c r="O49" s="84">
        <f t="shared" si="2"/>
        <v>4.4800000000002591E-4</v>
      </c>
      <c r="P49" s="93">
        <f t="shared" si="3"/>
        <v>6.4963940782210717E-4</v>
      </c>
      <c r="Q49" s="87">
        <f t="shared" si="4"/>
        <v>-0.10679999999999978</v>
      </c>
      <c r="R49" s="26">
        <f t="shared" si="1"/>
        <v>99.196003391689104</v>
      </c>
    </row>
    <row r="50" spans="2:18" x14ac:dyDescent="0.3">
      <c r="B50" s="11"/>
      <c r="C50" s="4"/>
      <c r="D50" s="4">
        <v>512</v>
      </c>
      <c r="E50" s="68">
        <v>512.11120000000005</v>
      </c>
      <c r="F50" s="69">
        <v>31.5122</v>
      </c>
      <c r="G50" s="69">
        <v>36.233499999999999</v>
      </c>
      <c r="H50" s="69">
        <v>36.805900000000001</v>
      </c>
      <c r="I50" s="69">
        <v>1097.867</v>
      </c>
      <c r="J50" s="68">
        <v>512.1232</v>
      </c>
      <c r="K50" s="69">
        <v>31.464400000000001</v>
      </c>
      <c r="L50" s="69">
        <v>36.1066</v>
      </c>
      <c r="M50" s="69">
        <v>36.721499999999999</v>
      </c>
      <c r="N50" s="69">
        <v>1088.039</v>
      </c>
      <c r="O50" s="84">
        <f t="shared" si="2"/>
        <v>2.4062499999999432E-4</v>
      </c>
      <c r="P50" s="93">
        <f t="shared" si="3"/>
        <v>2.3432410773175066E-5</v>
      </c>
      <c r="Q50" s="87">
        <f t="shared" si="4"/>
        <v>-4.7799999999998732E-2</v>
      </c>
      <c r="R50" s="26">
        <f t="shared" si="1"/>
        <v>99.104809598976928</v>
      </c>
    </row>
    <row r="51" spans="2:18" ht="17.25" thickBot="1" x14ac:dyDescent="0.35">
      <c r="B51" s="11"/>
      <c r="C51" s="5"/>
      <c r="D51" s="5">
        <v>384</v>
      </c>
      <c r="E51" s="68">
        <v>384.05439999999999</v>
      </c>
      <c r="F51" s="69">
        <v>30.431699999999999</v>
      </c>
      <c r="G51" s="69">
        <v>35.689700000000002</v>
      </c>
      <c r="H51" s="69">
        <v>36.266399999999997</v>
      </c>
      <c r="I51" s="69">
        <v>1012.27</v>
      </c>
      <c r="J51" s="68">
        <v>384.16879999999998</v>
      </c>
      <c r="K51" s="69">
        <v>30.479900000000001</v>
      </c>
      <c r="L51" s="69">
        <v>35.6081</v>
      </c>
      <c r="M51" s="69">
        <v>36.245800000000003</v>
      </c>
      <c r="N51" s="69">
        <v>1001.896</v>
      </c>
      <c r="O51" s="84">
        <f t="shared" si="2"/>
        <v>4.3958333333327104E-4</v>
      </c>
      <c r="P51" s="93">
        <f t="shared" si="3"/>
        <v>2.9787446778370245E-4</v>
      </c>
      <c r="Q51" s="87">
        <f t="shared" si="4"/>
        <v>4.8200000000001353E-2</v>
      </c>
      <c r="R51" s="26">
        <f t="shared" si="1"/>
        <v>98.975174607565165</v>
      </c>
    </row>
    <row r="52" spans="2:18" x14ac:dyDescent="0.3">
      <c r="B52" s="11"/>
      <c r="C52" s="3" t="s">
        <v>17</v>
      </c>
      <c r="D52" s="3">
        <v>1500</v>
      </c>
      <c r="E52" s="68">
        <v>1500.0935999999999</v>
      </c>
      <c r="F52" s="69">
        <v>39.835999999999999</v>
      </c>
      <c r="G52" s="69">
        <v>41.271900000000002</v>
      </c>
      <c r="H52" s="69">
        <v>42.325800000000001</v>
      </c>
      <c r="I52" s="69">
        <v>1304.4739999999999</v>
      </c>
      <c r="J52" s="68">
        <v>1500.6487999999999</v>
      </c>
      <c r="K52" s="69">
        <v>39.7301</v>
      </c>
      <c r="L52" s="69">
        <v>41.251199999999997</v>
      </c>
      <c r="M52" s="69">
        <v>42.252699999999997</v>
      </c>
      <c r="N52" s="69">
        <v>1305.4100000000001</v>
      </c>
      <c r="O52" s="84">
        <f t="shared" si="2"/>
        <v>4.3253333333329161E-4</v>
      </c>
      <c r="P52" s="93">
        <f t="shared" si="3"/>
        <v>3.7011023845446276E-4</v>
      </c>
      <c r="Q52" s="87">
        <f t="shared" si="4"/>
        <v>-0.10589999999999833</v>
      </c>
      <c r="R52" s="26">
        <f t="shared" si="1"/>
        <v>100.07175305908743</v>
      </c>
    </row>
    <row r="53" spans="2:18" x14ac:dyDescent="0.3">
      <c r="B53" s="11"/>
      <c r="C53" s="4"/>
      <c r="D53" s="4">
        <v>850</v>
      </c>
      <c r="E53" s="68">
        <v>850.78800000000001</v>
      </c>
      <c r="F53" s="69">
        <v>36.5914</v>
      </c>
      <c r="G53" s="69">
        <v>38.910600000000002</v>
      </c>
      <c r="H53" s="69">
        <v>40.0488</v>
      </c>
      <c r="I53" s="69">
        <v>1140.44</v>
      </c>
      <c r="J53" s="68">
        <v>850.60479999999995</v>
      </c>
      <c r="K53" s="69">
        <v>36.550800000000002</v>
      </c>
      <c r="L53" s="69">
        <v>38.910699999999999</v>
      </c>
      <c r="M53" s="69">
        <v>40.0002</v>
      </c>
      <c r="N53" s="69">
        <v>1140.7670000000001</v>
      </c>
      <c r="O53" s="84">
        <f t="shared" si="2"/>
        <v>7.1152941176465256E-4</v>
      </c>
      <c r="P53" s="93">
        <f t="shared" si="3"/>
        <v>2.1532978838448145E-4</v>
      </c>
      <c r="Q53" s="87">
        <f t="shared" si="4"/>
        <v>-4.0599999999997749E-2</v>
      </c>
      <c r="R53" s="26">
        <f t="shared" si="1"/>
        <v>100.02867314369892</v>
      </c>
    </row>
    <row r="54" spans="2:18" x14ac:dyDescent="0.3">
      <c r="B54" s="11"/>
      <c r="C54" s="4"/>
      <c r="D54" s="4">
        <v>512</v>
      </c>
      <c r="E54" s="68">
        <v>512.28560000000004</v>
      </c>
      <c r="F54" s="69">
        <v>34.072400000000002</v>
      </c>
      <c r="G54" s="69">
        <v>37.200899999999997</v>
      </c>
      <c r="H54" s="69">
        <v>38.3048</v>
      </c>
      <c r="I54" s="69">
        <v>1026.3720000000001</v>
      </c>
      <c r="J54" s="68">
        <v>512.28319999999997</v>
      </c>
      <c r="K54" s="69">
        <v>34.052799999999998</v>
      </c>
      <c r="L54" s="69">
        <v>37.185299999999998</v>
      </c>
      <c r="M54" s="69">
        <v>38.291200000000003</v>
      </c>
      <c r="N54" s="69">
        <v>1021.942</v>
      </c>
      <c r="O54" s="84">
        <f t="shared" si="2"/>
        <v>5.5312499999993214E-4</v>
      </c>
      <c r="P54" s="93">
        <f t="shared" si="3"/>
        <v>4.6848867117866899E-6</v>
      </c>
      <c r="Q54" s="87">
        <f t="shared" si="4"/>
        <v>-1.9600000000004059E-2</v>
      </c>
      <c r="R54" s="26">
        <f t="shared" si="1"/>
        <v>99.568382613711194</v>
      </c>
    </row>
    <row r="55" spans="2:18" ht="17.25" thickBot="1" x14ac:dyDescent="0.35">
      <c r="B55" s="12"/>
      <c r="C55" s="5"/>
      <c r="D55" s="5">
        <v>384</v>
      </c>
      <c r="E55" s="63">
        <v>384.14080000000001</v>
      </c>
      <c r="F55" s="64">
        <v>32.765999999999998</v>
      </c>
      <c r="G55" s="64">
        <v>36.505400000000002</v>
      </c>
      <c r="H55" s="64">
        <v>37.591999999999999</v>
      </c>
      <c r="I55" s="64">
        <v>966</v>
      </c>
      <c r="J55" s="63">
        <v>384.45920000000001</v>
      </c>
      <c r="K55" s="64">
        <v>32.733800000000002</v>
      </c>
      <c r="L55" s="64">
        <v>36.440899999999999</v>
      </c>
      <c r="M55" s="64">
        <v>37.490400000000001</v>
      </c>
      <c r="N55" s="64">
        <v>957.28</v>
      </c>
      <c r="O55" s="84">
        <f t="shared" si="2"/>
        <v>1.1958333333333588E-3</v>
      </c>
      <c r="P55" s="94">
        <f t="shared" si="3"/>
        <v>8.2886275032487285E-4</v>
      </c>
      <c r="Q55" s="83">
        <f t="shared" si="4"/>
        <v>-3.219999999999601E-2</v>
      </c>
      <c r="R55" s="28">
        <f t="shared" si="1"/>
        <v>99.097308488612839</v>
      </c>
    </row>
    <row r="56" spans="2:18" x14ac:dyDescent="0.3">
      <c r="B56" s="10" t="s">
        <v>23</v>
      </c>
      <c r="C56" s="3" t="s">
        <v>41</v>
      </c>
      <c r="D56" s="3">
        <v>1500</v>
      </c>
      <c r="E56" s="68">
        <v>1495.8288</v>
      </c>
      <c r="F56" s="69">
        <v>40.092100000000002</v>
      </c>
      <c r="G56" s="69">
        <v>44.572899999999997</v>
      </c>
      <c r="H56" s="69">
        <v>45.820700000000002</v>
      </c>
      <c r="I56" s="69">
        <v>8318.8080000000009</v>
      </c>
      <c r="J56" s="68">
        <v>1500.4903999999999</v>
      </c>
      <c r="K56" s="69">
        <v>40.482300000000002</v>
      </c>
      <c r="L56" s="69">
        <v>44.8992</v>
      </c>
      <c r="M56" s="69">
        <v>46.182299999999998</v>
      </c>
      <c r="N56" s="69">
        <v>8299.5419999999995</v>
      </c>
      <c r="O56" s="84">
        <f t="shared" si="2"/>
        <v>3.2693333333327245E-4</v>
      </c>
      <c r="P56" s="93">
        <f t="shared" si="3"/>
        <v>3.1163994168315972E-3</v>
      </c>
      <c r="Q56" s="87">
        <f t="shared" si="4"/>
        <v>0.3902000000000001</v>
      </c>
      <c r="R56" s="26">
        <f t="shared" si="1"/>
        <v>99.768404319464977</v>
      </c>
    </row>
    <row r="57" spans="2:18" x14ac:dyDescent="0.3">
      <c r="B57" s="11" t="s">
        <v>24</v>
      </c>
      <c r="C57" s="4"/>
      <c r="D57" s="4">
        <v>850</v>
      </c>
      <c r="E57" s="68">
        <v>845.9144</v>
      </c>
      <c r="F57" s="69">
        <v>38.6447</v>
      </c>
      <c r="G57" s="69">
        <v>43.778100000000002</v>
      </c>
      <c r="H57" s="69">
        <v>45.063800000000001</v>
      </c>
      <c r="I57" s="69">
        <v>7703.0159999999996</v>
      </c>
      <c r="J57" s="68">
        <v>849.48320000000001</v>
      </c>
      <c r="K57" s="69">
        <v>38.878900000000002</v>
      </c>
      <c r="L57" s="69">
        <v>43.875300000000003</v>
      </c>
      <c r="M57" s="69">
        <v>45.188600000000001</v>
      </c>
      <c r="N57" s="69">
        <v>7710.0010000000002</v>
      </c>
      <c r="O57" s="84">
        <f t="shared" si="2"/>
        <v>6.0799999999998735E-4</v>
      </c>
      <c r="P57" s="93">
        <f t="shared" si="3"/>
        <v>4.2188665898109908E-3</v>
      </c>
      <c r="Q57" s="87">
        <f t="shared" si="4"/>
        <v>0.2342000000000013</v>
      </c>
      <c r="R57" s="26">
        <f t="shared" si="1"/>
        <v>100.09067876790078</v>
      </c>
    </row>
    <row r="58" spans="2:18" x14ac:dyDescent="0.3">
      <c r="B58" s="11"/>
      <c r="C58" s="4"/>
      <c r="D58" s="4">
        <v>512</v>
      </c>
      <c r="E58" s="68">
        <v>509.57839999999999</v>
      </c>
      <c r="F58" s="69">
        <v>36.802999999999997</v>
      </c>
      <c r="G58" s="69">
        <v>42.832799999999999</v>
      </c>
      <c r="H58" s="69">
        <v>44.072600000000001</v>
      </c>
      <c r="I58" s="69">
        <v>7288.9250000000002</v>
      </c>
      <c r="J58" s="68">
        <v>511.42320000000001</v>
      </c>
      <c r="K58" s="69">
        <v>37.036099999999998</v>
      </c>
      <c r="L58" s="69">
        <v>42.933500000000002</v>
      </c>
      <c r="M58" s="69">
        <v>44.167999999999999</v>
      </c>
      <c r="N58" s="69">
        <v>7293.6360000000004</v>
      </c>
      <c r="O58" s="84">
        <f t="shared" si="2"/>
        <v>1.1265624999999835E-3</v>
      </c>
      <c r="P58" s="93">
        <f t="shared" si="3"/>
        <v>3.6202476400098997E-3</v>
      </c>
      <c r="Q58" s="87">
        <f t="shared" si="4"/>
        <v>0.23310000000000031</v>
      </c>
      <c r="R58" s="26">
        <f t="shared" si="1"/>
        <v>100.06463230174546</v>
      </c>
    </row>
    <row r="59" spans="2:18" ht="17.25" thickBot="1" x14ac:dyDescent="0.35">
      <c r="B59" s="11"/>
      <c r="C59" s="5"/>
      <c r="D59" s="5">
        <v>384</v>
      </c>
      <c r="E59" s="68">
        <v>381.36559999999997</v>
      </c>
      <c r="F59" s="69">
        <v>35.531199999999998</v>
      </c>
      <c r="G59" s="69">
        <v>42.327800000000003</v>
      </c>
      <c r="H59" s="69">
        <v>43.562199999999997</v>
      </c>
      <c r="I59" s="69">
        <v>7104.4859999999999</v>
      </c>
      <c r="J59" s="68">
        <v>383.06720000000001</v>
      </c>
      <c r="K59" s="69">
        <v>35.793900000000001</v>
      </c>
      <c r="L59" s="69">
        <v>42.351799999999997</v>
      </c>
      <c r="M59" s="69">
        <v>43.535299999999999</v>
      </c>
      <c r="N59" s="69">
        <v>7091.4139999999998</v>
      </c>
      <c r="O59" s="84">
        <f t="shared" si="2"/>
        <v>2.4291666666666303E-3</v>
      </c>
      <c r="P59" s="93">
        <f t="shared" si="3"/>
        <v>4.4618602202192385E-3</v>
      </c>
      <c r="Q59" s="87">
        <f t="shared" si="4"/>
        <v>0.26270000000000238</v>
      </c>
      <c r="R59" s="26">
        <f t="shared" si="1"/>
        <v>99.816003578584017</v>
      </c>
    </row>
    <row r="60" spans="2:18" x14ac:dyDescent="0.3">
      <c r="B60" s="11"/>
      <c r="C60" s="3" t="s">
        <v>42</v>
      </c>
      <c r="D60" s="3">
        <v>1500</v>
      </c>
      <c r="E60" s="68">
        <v>1498.596</v>
      </c>
      <c r="F60" s="69">
        <v>40.9407</v>
      </c>
      <c r="G60" s="69">
        <v>46.2333</v>
      </c>
      <c r="H60" s="69">
        <v>46.996600000000001</v>
      </c>
      <c r="I60" s="69">
        <v>7916.5450000000001</v>
      </c>
      <c r="J60" s="68">
        <v>1499.732</v>
      </c>
      <c r="K60" s="69">
        <v>40.915500000000002</v>
      </c>
      <c r="L60" s="69">
        <v>46.0991</v>
      </c>
      <c r="M60" s="69">
        <v>46.8581</v>
      </c>
      <c r="N60" s="69">
        <v>7957.6509999999998</v>
      </c>
      <c r="O60" s="84">
        <f t="shared" si="2"/>
        <v>1.7866666666668606E-4</v>
      </c>
      <c r="P60" s="93">
        <f t="shared" si="3"/>
        <v>7.5804286145163019E-4</v>
      </c>
      <c r="Q60" s="87">
        <f t="shared" si="4"/>
        <v>-2.5199999999998113E-2</v>
      </c>
      <c r="R60" s="26">
        <f t="shared" si="1"/>
        <v>100.51924166413505</v>
      </c>
    </row>
    <row r="61" spans="2:18" x14ac:dyDescent="0.3">
      <c r="B61" s="11"/>
      <c r="C61" s="4"/>
      <c r="D61" s="4">
        <v>850</v>
      </c>
      <c r="E61" s="68">
        <v>846.38400000000001</v>
      </c>
      <c r="F61" s="69">
        <v>40.343800000000002</v>
      </c>
      <c r="G61" s="69">
        <v>45.9358</v>
      </c>
      <c r="H61" s="69">
        <v>46.694000000000003</v>
      </c>
      <c r="I61" s="69">
        <v>7378.2979999999998</v>
      </c>
      <c r="J61" s="68">
        <v>850.97760000000005</v>
      </c>
      <c r="K61" s="69">
        <v>39.782499999999999</v>
      </c>
      <c r="L61" s="69">
        <v>45.585000000000001</v>
      </c>
      <c r="M61" s="69">
        <v>46.3232</v>
      </c>
      <c r="N61" s="69">
        <v>7337.223</v>
      </c>
      <c r="O61" s="84">
        <f t="shared" si="2"/>
        <v>1.150117647058885E-3</v>
      </c>
      <c r="P61" s="93">
        <f t="shared" si="3"/>
        <v>5.4273237679351664E-3</v>
      </c>
      <c r="Q61" s="87">
        <f t="shared" si="4"/>
        <v>-0.5613000000000028</v>
      </c>
      <c r="R61" s="26">
        <f t="shared" si="1"/>
        <v>99.443299796240282</v>
      </c>
    </row>
    <row r="62" spans="2:18" x14ac:dyDescent="0.3">
      <c r="B62" s="11"/>
      <c r="C62" s="4"/>
      <c r="D62" s="4">
        <v>512</v>
      </c>
      <c r="E62" s="68">
        <v>509.7192</v>
      </c>
      <c r="F62" s="69">
        <v>39.150700000000001</v>
      </c>
      <c r="G62" s="69">
        <v>45.0974</v>
      </c>
      <c r="H62" s="69">
        <v>45.926000000000002</v>
      </c>
      <c r="I62" s="69">
        <v>7030.4480000000003</v>
      </c>
      <c r="J62" s="68">
        <v>511.30799999999999</v>
      </c>
      <c r="K62" s="69">
        <v>38.7956</v>
      </c>
      <c r="L62" s="69">
        <v>44.984299999999998</v>
      </c>
      <c r="M62" s="69">
        <v>45.796799999999998</v>
      </c>
      <c r="N62" s="69">
        <v>6996.393</v>
      </c>
      <c r="O62" s="84">
        <f t="shared" si="2"/>
        <v>1.3515625000000142E-3</v>
      </c>
      <c r="P62" s="93">
        <f t="shared" si="3"/>
        <v>3.1170103068512861E-3</v>
      </c>
      <c r="Q62" s="87">
        <f t="shared" si="4"/>
        <v>-0.35510000000000019</v>
      </c>
      <c r="R62" s="26">
        <f t="shared" si="1"/>
        <v>99.515606971276938</v>
      </c>
    </row>
    <row r="63" spans="2:18" ht="17.25" thickBot="1" x14ac:dyDescent="0.35">
      <c r="B63" s="11"/>
      <c r="C63" s="5"/>
      <c r="D63" s="5">
        <v>384</v>
      </c>
      <c r="E63" s="68">
        <v>382.38080000000002</v>
      </c>
      <c r="F63" s="69">
        <v>38.261400000000002</v>
      </c>
      <c r="G63" s="69">
        <v>44.5473</v>
      </c>
      <c r="H63" s="69">
        <v>45.440899999999999</v>
      </c>
      <c r="I63" s="69">
        <v>6883.1059999999998</v>
      </c>
      <c r="J63" s="68">
        <v>383.22239999999999</v>
      </c>
      <c r="K63" s="69">
        <v>38.094000000000001</v>
      </c>
      <c r="L63" s="69">
        <v>44.583599999999997</v>
      </c>
      <c r="M63" s="69">
        <v>45.4392</v>
      </c>
      <c r="N63" s="69">
        <v>6835.3860000000004</v>
      </c>
      <c r="O63" s="84">
        <f t="shared" si="2"/>
        <v>2.0250000000000177E-3</v>
      </c>
      <c r="P63" s="93">
        <f t="shared" si="3"/>
        <v>2.2009473278992333E-3</v>
      </c>
      <c r="Q63" s="87">
        <f t="shared" si="4"/>
        <v>-0.16740000000000066</v>
      </c>
      <c r="R63" s="26">
        <f t="shared" si="1"/>
        <v>99.306708337776598</v>
      </c>
    </row>
    <row r="64" spans="2:18" x14ac:dyDescent="0.3">
      <c r="B64" s="4"/>
      <c r="C64" s="3" t="s">
        <v>43</v>
      </c>
      <c r="D64" s="3">
        <v>1500</v>
      </c>
      <c r="E64" s="68">
        <v>1499.7872</v>
      </c>
      <c r="F64" s="69">
        <v>40.6295</v>
      </c>
      <c r="G64" s="69">
        <v>45.084600000000002</v>
      </c>
      <c r="H64" s="69">
        <v>46.2605</v>
      </c>
      <c r="I64" s="69">
        <v>8696.4130000000005</v>
      </c>
      <c r="J64" s="68">
        <v>1501.8976</v>
      </c>
      <c r="K64" s="69">
        <v>40.968499999999999</v>
      </c>
      <c r="L64" s="69">
        <v>45.314399999999999</v>
      </c>
      <c r="M64" s="69">
        <v>46.411799999999999</v>
      </c>
      <c r="N64" s="69">
        <v>8694.5810000000001</v>
      </c>
      <c r="O64" s="84">
        <f t="shared" si="2"/>
        <v>1.2650666666666741E-3</v>
      </c>
      <c r="P64" s="93">
        <f t="shared" si="3"/>
        <v>1.407132958595744E-3</v>
      </c>
      <c r="Q64" s="87">
        <f t="shared" si="4"/>
        <v>0.33899999999999864</v>
      </c>
      <c r="R64" s="26">
        <f t="shared" si="1"/>
        <v>99.978933843183384</v>
      </c>
    </row>
    <row r="65" spans="2:18" x14ac:dyDescent="0.3">
      <c r="B65" s="4"/>
      <c r="C65" s="4"/>
      <c r="D65" s="4">
        <v>850</v>
      </c>
      <c r="E65" s="68">
        <v>849.67840000000001</v>
      </c>
      <c r="F65" s="69">
        <v>39.385100000000001</v>
      </c>
      <c r="G65" s="69">
        <v>44.4724</v>
      </c>
      <c r="H65" s="69">
        <v>45.6233</v>
      </c>
      <c r="I65" s="69">
        <v>8025.9160000000002</v>
      </c>
      <c r="J65" s="68">
        <v>850.23119999999994</v>
      </c>
      <c r="K65" s="69">
        <v>39.0749</v>
      </c>
      <c r="L65" s="69">
        <v>44.2836</v>
      </c>
      <c r="M65" s="69">
        <v>45.473300000000002</v>
      </c>
      <c r="N65" s="69">
        <v>7965.1710000000003</v>
      </c>
      <c r="O65" s="84">
        <f t="shared" si="2"/>
        <v>2.7199999999993451E-4</v>
      </c>
      <c r="P65" s="93">
        <f t="shared" si="3"/>
        <v>6.5059909725836713E-4</v>
      </c>
      <c r="Q65" s="87">
        <f t="shared" si="4"/>
        <v>-0.31020000000000181</v>
      </c>
      <c r="R65" s="26">
        <f t="shared" si="1"/>
        <v>99.243139350075424</v>
      </c>
    </row>
    <row r="66" spans="2:18" x14ac:dyDescent="0.3">
      <c r="B66" s="4"/>
      <c r="C66" s="4"/>
      <c r="D66" s="4">
        <v>512</v>
      </c>
      <c r="E66" s="68">
        <v>511.32479999999998</v>
      </c>
      <c r="F66" s="69">
        <v>37.984499999999997</v>
      </c>
      <c r="G66" s="69">
        <v>43.683799999999998</v>
      </c>
      <c r="H66" s="69">
        <v>44.935899999999997</v>
      </c>
      <c r="I66" s="69">
        <v>7563.61</v>
      </c>
      <c r="J66" s="68">
        <v>512.72479999999996</v>
      </c>
      <c r="K66" s="69">
        <v>37.762599999999999</v>
      </c>
      <c r="L66" s="69">
        <v>43.619599999999998</v>
      </c>
      <c r="M66" s="69">
        <v>44.760399999999997</v>
      </c>
      <c r="N66" s="69">
        <v>7537.652</v>
      </c>
      <c r="O66" s="84">
        <f t="shared" si="2"/>
        <v>1.4156249999999204E-3</v>
      </c>
      <c r="P66" s="93">
        <f t="shared" si="3"/>
        <v>2.7379857186664472E-3</v>
      </c>
      <c r="Q66" s="87">
        <f t="shared" si="4"/>
        <v>-0.22189999999999799</v>
      </c>
      <c r="R66" s="26">
        <f t="shared" si="1"/>
        <v>99.656804092225798</v>
      </c>
    </row>
    <row r="67" spans="2:18" ht="17.25" thickBot="1" x14ac:dyDescent="0.35">
      <c r="B67" s="5"/>
      <c r="C67" s="5"/>
      <c r="D67" s="5">
        <v>384</v>
      </c>
      <c r="E67" s="63">
        <v>383.64640000000003</v>
      </c>
      <c r="F67" s="64">
        <v>36.917299999999997</v>
      </c>
      <c r="G67" s="64">
        <v>43.259300000000003</v>
      </c>
      <c r="H67" s="64">
        <v>44.435899999999997</v>
      </c>
      <c r="I67" s="64">
        <v>7351.4189999999999</v>
      </c>
      <c r="J67" s="63">
        <v>384.50560000000002</v>
      </c>
      <c r="K67" s="64">
        <v>36.798200000000001</v>
      </c>
      <c r="L67" s="64">
        <v>43.125900000000001</v>
      </c>
      <c r="M67" s="64">
        <v>44.304000000000002</v>
      </c>
      <c r="N67" s="64">
        <v>7340.5460000000003</v>
      </c>
      <c r="O67" s="84">
        <f t="shared" si="2"/>
        <v>1.3166666666667066E-3</v>
      </c>
      <c r="P67" s="94">
        <f t="shared" si="3"/>
        <v>2.2395622635843502E-3</v>
      </c>
      <c r="Q67" s="83">
        <f t="shared" si="4"/>
        <v>-0.11909999999999599</v>
      </c>
      <c r="R67" s="28">
        <f t="shared" si="1"/>
        <v>99.852096581625943</v>
      </c>
    </row>
    <row r="68" spans="2:18" x14ac:dyDescent="0.3">
      <c r="P68" s="17"/>
      <c r="Q68" s="18"/>
    </row>
  </sheetData>
  <mergeCells count="3">
    <mergeCell ref="E2:H2"/>
    <mergeCell ref="J2:N2"/>
    <mergeCell ref="P2:R2"/>
  </mergeCells>
  <phoneticPr fontId="1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4</vt:i4>
      </vt:variant>
    </vt:vector>
  </HeadingPairs>
  <TitlesOfParts>
    <vt:vector size="4" baseType="lpstr">
      <vt:lpstr>Summary</vt:lpstr>
      <vt:lpstr>RA-main</vt:lpstr>
      <vt:lpstr>LB-main</vt:lpstr>
      <vt:lpstr>LP-main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2012-07-18T16:28:16Z</dcterms:modified>
</cp:coreProperties>
</file>