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630" windowWidth="9795" windowHeight="1875"/>
  </bookViews>
  <sheets>
    <sheet name="Summary" sheetId="9" r:id="rId1"/>
    <sheet name="RA-main" sheetId="1" r:id="rId2"/>
    <sheet name="LB-main" sheetId="2" r:id="rId3"/>
    <sheet name="LP-main" sheetId="3" r:id="rId4"/>
  </sheets>
  <calcPr calcId="144525"/>
</workbook>
</file>

<file path=xl/calcChain.xml><?xml version="1.0" encoding="utf-8"?>
<calcChain xmlns="http://schemas.openxmlformats.org/spreadsheetml/2006/main">
  <c r="K8" i="9" l="1"/>
  <c r="K7" i="9"/>
  <c r="J8" i="9"/>
  <c r="J7" i="9"/>
  <c r="I8" i="9"/>
  <c r="I7" i="9"/>
  <c r="H8" i="9"/>
  <c r="H7" i="9"/>
  <c r="G8" i="9"/>
  <c r="G7" i="9"/>
  <c r="F8" i="9"/>
  <c r="F7" i="9"/>
  <c r="E8" i="9"/>
  <c r="E7" i="9"/>
  <c r="E5" i="9"/>
  <c r="D8" i="9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4" i="3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4" i="2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4" i="1"/>
  <c r="C5" i="9" s="1"/>
  <c r="D7" i="9"/>
  <c r="D5" i="9"/>
  <c r="C8" i="9"/>
  <c r="C7" i="9"/>
  <c r="C6" i="9" l="1"/>
  <c r="C10" i="9" s="1"/>
  <c r="I6" i="9"/>
  <c r="F6" i="9"/>
  <c r="F10" i="9" s="1"/>
  <c r="I9" i="9"/>
  <c r="F9" i="9"/>
  <c r="Q67" i="3"/>
  <c r="P67" i="3"/>
  <c r="Q66" i="3"/>
  <c r="P66" i="3"/>
  <c r="Q65" i="3"/>
  <c r="P65" i="3"/>
  <c r="Q64" i="3"/>
  <c r="P64" i="3"/>
  <c r="Q63" i="3"/>
  <c r="P63" i="3"/>
  <c r="Q62" i="3"/>
  <c r="P62" i="3"/>
  <c r="Q61" i="3"/>
  <c r="P61" i="3"/>
  <c r="Q60" i="3"/>
  <c r="P60" i="3"/>
  <c r="Q59" i="3"/>
  <c r="P59" i="3"/>
  <c r="Q58" i="3"/>
  <c r="P58" i="3"/>
  <c r="Q57" i="3"/>
  <c r="P57" i="3"/>
  <c r="Q56" i="3"/>
  <c r="P56" i="3"/>
  <c r="Q55" i="3"/>
  <c r="P55" i="3"/>
  <c r="Q54" i="3"/>
  <c r="P54" i="3"/>
  <c r="Q53" i="3"/>
  <c r="P53" i="3"/>
  <c r="Q52" i="3"/>
  <c r="P52" i="3"/>
  <c r="Q51" i="3"/>
  <c r="P51" i="3"/>
  <c r="Q50" i="3"/>
  <c r="P50" i="3"/>
  <c r="Q49" i="3"/>
  <c r="P49" i="3"/>
  <c r="Q48" i="3"/>
  <c r="P48" i="3"/>
  <c r="Q47" i="3"/>
  <c r="P47" i="3"/>
  <c r="Q46" i="3"/>
  <c r="P46" i="3"/>
  <c r="Q45" i="3"/>
  <c r="P45" i="3"/>
  <c r="Q44" i="3"/>
  <c r="P44" i="3"/>
  <c r="Q43" i="3"/>
  <c r="P43" i="3"/>
  <c r="Q42" i="3"/>
  <c r="P42" i="3"/>
  <c r="Q41" i="3"/>
  <c r="P41" i="3"/>
  <c r="Q40" i="3"/>
  <c r="P40" i="3"/>
  <c r="Q39" i="3"/>
  <c r="P39" i="3"/>
  <c r="Q38" i="3"/>
  <c r="P38" i="3"/>
  <c r="Q37" i="3"/>
  <c r="P37" i="3"/>
  <c r="Q36" i="3"/>
  <c r="P36" i="3"/>
  <c r="Q35" i="3"/>
  <c r="P35" i="3"/>
  <c r="Q34" i="3"/>
  <c r="P34" i="3"/>
  <c r="Q33" i="3"/>
  <c r="P33" i="3"/>
  <c r="Q32" i="3"/>
  <c r="P32" i="3"/>
  <c r="Q31" i="3"/>
  <c r="P31" i="3"/>
  <c r="Q30" i="3"/>
  <c r="P30" i="3"/>
  <c r="Q29" i="3"/>
  <c r="P29" i="3"/>
  <c r="Q28" i="3"/>
  <c r="P28" i="3"/>
  <c r="Q27" i="3"/>
  <c r="P27" i="3"/>
  <c r="Q26" i="3"/>
  <c r="P26" i="3"/>
  <c r="Q25" i="3"/>
  <c r="P25" i="3"/>
  <c r="Q24" i="3"/>
  <c r="P24" i="3"/>
  <c r="Q23" i="3"/>
  <c r="P23" i="3"/>
  <c r="Q22" i="3"/>
  <c r="P22" i="3"/>
  <c r="Q21" i="3"/>
  <c r="P21" i="3"/>
  <c r="Q20" i="3"/>
  <c r="P20" i="3"/>
  <c r="Q19" i="3"/>
  <c r="P19" i="3"/>
  <c r="Q18" i="3"/>
  <c r="P18" i="3"/>
  <c r="Q17" i="3"/>
  <c r="P17" i="3"/>
  <c r="Q16" i="3"/>
  <c r="P16" i="3"/>
  <c r="Q15" i="3"/>
  <c r="P15" i="3"/>
  <c r="Q14" i="3"/>
  <c r="P14" i="3"/>
  <c r="Q13" i="3"/>
  <c r="P13" i="3"/>
  <c r="Q12" i="3"/>
  <c r="P12" i="3"/>
  <c r="Q11" i="3"/>
  <c r="P11" i="3"/>
  <c r="Q10" i="3"/>
  <c r="P10" i="3"/>
  <c r="Q9" i="3"/>
  <c r="P9" i="3"/>
  <c r="Q8" i="3"/>
  <c r="P8" i="3"/>
  <c r="Q7" i="3"/>
  <c r="P7" i="3"/>
  <c r="Q6" i="3"/>
  <c r="P6" i="3"/>
  <c r="Q5" i="3"/>
  <c r="P5" i="3"/>
  <c r="Q4" i="3"/>
  <c r="P4" i="3"/>
  <c r="Q67" i="2"/>
  <c r="P67" i="2"/>
  <c r="Q66" i="2"/>
  <c r="P66" i="2"/>
  <c r="Q65" i="2"/>
  <c r="P65" i="2"/>
  <c r="Q64" i="2"/>
  <c r="P64" i="2"/>
  <c r="Q63" i="2"/>
  <c r="P63" i="2"/>
  <c r="Q62" i="2"/>
  <c r="P62" i="2"/>
  <c r="Q61" i="2"/>
  <c r="P61" i="2"/>
  <c r="Q60" i="2"/>
  <c r="P60" i="2"/>
  <c r="Q59" i="2"/>
  <c r="P59" i="2"/>
  <c r="Q58" i="2"/>
  <c r="P58" i="2"/>
  <c r="Q57" i="2"/>
  <c r="P57" i="2"/>
  <c r="Q56" i="2"/>
  <c r="P56" i="2"/>
  <c r="G9" i="9" s="1"/>
  <c r="Q55" i="2"/>
  <c r="P55" i="2"/>
  <c r="Q54" i="2"/>
  <c r="P54" i="2"/>
  <c r="Q53" i="2"/>
  <c r="P53" i="2"/>
  <c r="Q52" i="2"/>
  <c r="P52" i="2"/>
  <c r="Q51" i="2"/>
  <c r="P51" i="2"/>
  <c r="Q50" i="2"/>
  <c r="P50" i="2"/>
  <c r="Q49" i="2"/>
  <c r="P49" i="2"/>
  <c r="Q48" i="2"/>
  <c r="P48" i="2"/>
  <c r="Q47" i="2"/>
  <c r="P47" i="2"/>
  <c r="Q46" i="2"/>
  <c r="P46" i="2"/>
  <c r="Q45" i="2"/>
  <c r="P45" i="2"/>
  <c r="Q44" i="2"/>
  <c r="P44" i="2"/>
  <c r="Q43" i="2"/>
  <c r="P43" i="2"/>
  <c r="Q42" i="2"/>
  <c r="P42" i="2"/>
  <c r="Q41" i="2"/>
  <c r="P41" i="2"/>
  <c r="Q40" i="2"/>
  <c r="P40" i="2"/>
  <c r="Q39" i="2"/>
  <c r="P39" i="2"/>
  <c r="Q38" i="2"/>
  <c r="P38" i="2"/>
  <c r="Q37" i="2"/>
  <c r="P37" i="2"/>
  <c r="Q36" i="2"/>
  <c r="P36" i="2"/>
  <c r="Q35" i="2"/>
  <c r="P35" i="2"/>
  <c r="Q34" i="2"/>
  <c r="P34" i="2"/>
  <c r="Q33" i="2"/>
  <c r="P33" i="2"/>
  <c r="Q32" i="2"/>
  <c r="P32" i="2"/>
  <c r="Q31" i="2"/>
  <c r="P31" i="2"/>
  <c r="Q30" i="2"/>
  <c r="P30" i="2"/>
  <c r="Q29" i="2"/>
  <c r="P29" i="2"/>
  <c r="Q28" i="2"/>
  <c r="P28" i="2"/>
  <c r="Q27" i="2"/>
  <c r="P27" i="2"/>
  <c r="Q26" i="2"/>
  <c r="P26" i="2"/>
  <c r="Q25" i="2"/>
  <c r="P25" i="2"/>
  <c r="Q24" i="2"/>
  <c r="P24" i="2"/>
  <c r="Q23" i="2"/>
  <c r="P23" i="2"/>
  <c r="Q22" i="2"/>
  <c r="P22" i="2"/>
  <c r="Q21" i="2"/>
  <c r="P21" i="2"/>
  <c r="Q20" i="2"/>
  <c r="P20" i="2"/>
  <c r="Q19" i="2"/>
  <c r="P19" i="2"/>
  <c r="Q18" i="2"/>
  <c r="P18" i="2"/>
  <c r="Q17" i="2"/>
  <c r="P17" i="2"/>
  <c r="Q16" i="2"/>
  <c r="P16" i="2"/>
  <c r="Q15" i="2"/>
  <c r="P15" i="2"/>
  <c r="Q14" i="2"/>
  <c r="P14" i="2"/>
  <c r="Q13" i="2"/>
  <c r="P13" i="2"/>
  <c r="Q12" i="2"/>
  <c r="P12" i="2"/>
  <c r="Q11" i="2"/>
  <c r="P11" i="2"/>
  <c r="Q10" i="2"/>
  <c r="P10" i="2"/>
  <c r="Q9" i="2"/>
  <c r="P9" i="2"/>
  <c r="Q8" i="2"/>
  <c r="P8" i="2"/>
  <c r="Q7" i="2"/>
  <c r="P7" i="2"/>
  <c r="Q6" i="2"/>
  <c r="P6" i="2"/>
  <c r="Q5" i="2"/>
  <c r="P5" i="2"/>
  <c r="Q4" i="2"/>
  <c r="P4" i="2"/>
  <c r="Q5" i="1"/>
  <c r="Q6" i="1"/>
  <c r="Q7" i="1"/>
  <c r="Q8" i="1"/>
  <c r="Q9" i="1"/>
  <c r="Q10" i="1"/>
  <c r="Q11" i="1"/>
  <c r="Q12" i="1"/>
  <c r="E6" i="9" s="1"/>
  <c r="E10" i="9" s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4" i="1"/>
  <c r="I10" i="9" l="1"/>
  <c r="K6" i="9"/>
  <c r="J6" i="9"/>
  <c r="G6" i="9"/>
  <c r="G10" i="9" s="1"/>
  <c r="H6" i="9"/>
  <c r="J9" i="9"/>
  <c r="K9" i="9"/>
  <c r="H9" i="9"/>
  <c r="P5" i="1"/>
  <c r="P6" i="1"/>
  <c r="P7" i="1"/>
  <c r="P8" i="1"/>
  <c r="P9" i="1"/>
  <c r="P10" i="1"/>
  <c r="P11" i="1"/>
  <c r="P12" i="1"/>
  <c r="D6" i="9" s="1"/>
  <c r="D10" i="9" s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4" i="1"/>
  <c r="K10" i="9" l="1"/>
  <c r="J10" i="9"/>
  <c r="H10" i="9"/>
</calcChain>
</file>

<file path=xl/sharedStrings.xml><?xml version="1.0" encoding="utf-8"?>
<sst xmlns="http://schemas.openxmlformats.org/spreadsheetml/2006/main" count="206" uniqueCount="123">
  <si>
    <t>Traffic</t>
  </si>
  <si>
    <t>PeopleOnStreet</t>
  </si>
  <si>
    <t>QPISlice</t>
  </si>
  <si>
    <t>Class A</t>
  </si>
  <si>
    <t>4K</t>
  </si>
  <si>
    <t>Class B</t>
  </si>
  <si>
    <t>Kimono</t>
  </si>
  <si>
    <t>1080p</t>
  </si>
  <si>
    <t>ParkScene</t>
  </si>
  <si>
    <t>Cactus</t>
  </si>
  <si>
    <t>BasketballDrive</t>
  </si>
  <si>
    <t>BQTerrace</t>
  </si>
  <si>
    <t>Class C</t>
  </si>
  <si>
    <t>BasketballDrill</t>
  </si>
  <si>
    <t>WVGA</t>
  </si>
  <si>
    <t>BQMall</t>
  </si>
  <si>
    <t>PartyScene</t>
  </si>
  <si>
    <t>RaceHorses</t>
  </si>
  <si>
    <t>Class D</t>
  </si>
  <si>
    <t>BasketballPass</t>
  </si>
  <si>
    <t>WQVGA</t>
  </si>
  <si>
    <t>BQSquare</t>
  </si>
  <si>
    <t>BlowingBubbles</t>
  </si>
  <si>
    <t>ClassE</t>
  </si>
  <si>
    <t>720p</t>
  </si>
  <si>
    <t>kbps</t>
  </si>
  <si>
    <t>Y psnr</t>
  </si>
  <si>
    <t>U psnr</t>
  </si>
  <si>
    <t>V psnr</t>
  </si>
  <si>
    <t>ClassA</t>
  </si>
  <si>
    <t>ClassB</t>
  </si>
  <si>
    <t>ClassC</t>
  </si>
  <si>
    <t>ClassD</t>
  </si>
  <si>
    <t>Random access</t>
  </si>
  <si>
    <t>Low delay</t>
  </si>
  <si>
    <t>Low delay P</t>
  </si>
  <si>
    <r>
      <t>Δ</t>
    </r>
    <r>
      <rPr>
        <sz val="11"/>
        <color theme="1"/>
        <rFont val="Times New Roman"/>
        <family val="1"/>
      </rPr>
      <t>kbps</t>
    </r>
  </si>
  <si>
    <r>
      <t>Δ</t>
    </r>
    <r>
      <rPr>
        <sz val="11"/>
        <color theme="1"/>
        <rFont val="Times New Roman"/>
        <family val="1"/>
      </rPr>
      <t>PSNR</t>
    </r>
  </si>
  <si>
    <t>Avg</t>
  </si>
  <si>
    <r>
      <t>ΔY-</t>
    </r>
    <r>
      <rPr>
        <sz val="7.7"/>
        <color theme="1"/>
        <rFont val="맑은 고딕"/>
        <family val="3"/>
        <charset val="129"/>
      </rPr>
      <t>PSNR</t>
    </r>
    <phoneticPr fontId="1" type="noConversion"/>
  </si>
  <si>
    <t>FourPeople</t>
    <phoneticPr fontId="1" type="noConversion"/>
  </si>
  <si>
    <t>Johnny</t>
    <phoneticPr fontId="1" type="noConversion"/>
  </si>
  <si>
    <t>KristenAndSara</t>
    <phoneticPr fontId="1" type="noConversion"/>
  </si>
  <si>
    <t>main</t>
    <phoneticPr fontId="1" type="noConversion"/>
  </si>
  <si>
    <t>HM7.0</t>
    <phoneticPr fontId="1" type="noConversion"/>
  </si>
  <si>
    <t>encT</t>
    <phoneticPr fontId="1" type="noConversion"/>
  </si>
  <si>
    <t>evaluation</t>
    <phoneticPr fontId="1" type="noConversion"/>
  </si>
  <si>
    <t>encTime</t>
    <phoneticPr fontId="1" type="noConversion"/>
  </si>
  <si>
    <t>Modified RC</t>
    <phoneticPr fontId="1" type="noConversion"/>
  </si>
  <si>
    <t>22(3437)</t>
    <phoneticPr fontId="1" type="noConversion"/>
  </si>
  <si>
    <t>27(1657)</t>
    <phoneticPr fontId="1" type="noConversion"/>
  </si>
  <si>
    <t>32(819)</t>
    <phoneticPr fontId="1" type="noConversion"/>
  </si>
  <si>
    <t>37(433)</t>
    <phoneticPr fontId="1" type="noConversion"/>
  </si>
  <si>
    <t>22(4769)</t>
    <phoneticPr fontId="1" type="noConversion"/>
  </si>
  <si>
    <t>27(2019)</t>
    <phoneticPr fontId="1" type="noConversion"/>
  </si>
  <si>
    <t>32(946)</t>
    <phoneticPr fontId="1" type="noConversion"/>
  </si>
  <si>
    <t>37(464)</t>
    <phoneticPr fontId="1" type="noConversion"/>
  </si>
  <si>
    <t>22(1504)</t>
    <phoneticPr fontId="1" type="noConversion"/>
  </si>
  <si>
    <t>27(753)</t>
    <phoneticPr fontId="1" type="noConversion"/>
  </si>
  <si>
    <t>32(376)</t>
    <phoneticPr fontId="1" type="noConversion"/>
  </si>
  <si>
    <t>37(196)</t>
    <phoneticPr fontId="1" type="noConversion"/>
  </si>
  <si>
    <t>22(1609)</t>
    <phoneticPr fontId="1" type="noConversion"/>
  </si>
  <si>
    <t>27(630)</t>
    <phoneticPr fontId="1" type="noConversion"/>
  </si>
  <si>
    <t>32(283)</t>
    <phoneticPr fontId="1" type="noConversion"/>
  </si>
  <si>
    <t>37(140)</t>
    <phoneticPr fontId="1" type="noConversion"/>
  </si>
  <si>
    <t>22(3649)</t>
    <phoneticPr fontId="1" type="noConversion"/>
  </si>
  <si>
    <t>27(1714)</t>
    <phoneticPr fontId="1" type="noConversion"/>
  </si>
  <si>
    <t>32(818)</t>
    <phoneticPr fontId="1" type="noConversion"/>
  </si>
  <si>
    <t>37(419)</t>
    <phoneticPr fontId="1" type="noConversion"/>
  </si>
  <si>
    <t>22(5668)</t>
    <phoneticPr fontId="1" type="noConversion"/>
  </si>
  <si>
    <t>27(2251)</t>
    <phoneticPr fontId="1" type="noConversion"/>
  </si>
  <si>
    <t>32(992)</t>
    <phoneticPr fontId="1" type="noConversion"/>
  </si>
  <si>
    <t>37(456)</t>
    <phoneticPr fontId="1" type="noConversion"/>
  </si>
  <si>
    <t>22(1716)</t>
    <phoneticPr fontId="1" type="noConversion"/>
  </si>
  <si>
    <t>27(854)</t>
    <phoneticPr fontId="1" type="noConversion"/>
  </si>
  <si>
    <t>32(417)</t>
    <phoneticPr fontId="1" type="noConversion"/>
  </si>
  <si>
    <t>37(211)</t>
    <phoneticPr fontId="1" type="noConversion"/>
  </si>
  <si>
    <t>22(2186)</t>
    <phoneticPr fontId="1" type="noConversion"/>
  </si>
  <si>
    <t>27(765)</t>
    <phoneticPr fontId="1" type="noConversion"/>
  </si>
  <si>
    <t>32(307)</t>
    <phoneticPr fontId="1" type="noConversion"/>
  </si>
  <si>
    <t>37(128)</t>
    <phoneticPr fontId="1" type="noConversion"/>
  </si>
  <si>
    <t>22(2219)</t>
    <phoneticPr fontId="1" type="noConversion"/>
  </si>
  <si>
    <t>27(867)</t>
    <phoneticPr fontId="1" type="noConversion"/>
  </si>
  <si>
    <t>32(426)</t>
    <phoneticPr fontId="1" type="noConversion"/>
  </si>
  <si>
    <t>37(223)</t>
    <phoneticPr fontId="1" type="noConversion"/>
  </si>
  <si>
    <t>22(1499)</t>
    <phoneticPr fontId="1" type="noConversion"/>
  </si>
  <si>
    <t>27(418)</t>
    <phoneticPr fontId="1" type="noConversion"/>
  </si>
  <si>
    <t>32(187)</t>
    <phoneticPr fontId="1" type="noConversion"/>
  </si>
  <si>
    <t>37(99)</t>
    <phoneticPr fontId="1" type="noConversion"/>
  </si>
  <si>
    <t>22(3894)</t>
    <phoneticPr fontId="1" type="noConversion"/>
  </si>
  <si>
    <t>27(1796)</t>
    <phoneticPr fontId="1" type="noConversion"/>
  </si>
  <si>
    <t>32(856)</t>
    <phoneticPr fontId="1" type="noConversion"/>
  </si>
  <si>
    <t>37(436)</t>
    <phoneticPr fontId="1" type="noConversion"/>
  </si>
  <si>
    <t>22(6021)</t>
    <phoneticPr fontId="1" type="noConversion"/>
  </si>
  <si>
    <t>27(2349)</t>
    <phoneticPr fontId="1" type="noConversion"/>
  </si>
  <si>
    <t>32(1018)</t>
    <phoneticPr fontId="1" type="noConversion"/>
  </si>
  <si>
    <t>37(464)</t>
    <phoneticPr fontId="1" type="noConversion"/>
  </si>
  <si>
    <t>22(1762)</t>
    <phoneticPr fontId="1" type="noConversion"/>
  </si>
  <si>
    <t>27(872)</t>
    <phoneticPr fontId="1" type="noConversion"/>
  </si>
  <si>
    <t>32(427)</t>
    <phoneticPr fontId="1" type="noConversion"/>
  </si>
  <si>
    <t>37(217)</t>
    <phoneticPr fontId="1" type="noConversion"/>
  </si>
  <si>
    <t>22(2713)</t>
    <phoneticPr fontId="1" type="noConversion"/>
  </si>
  <si>
    <t>27(899)</t>
    <phoneticPr fontId="1" type="noConversion"/>
  </si>
  <si>
    <t>32(334)</t>
    <phoneticPr fontId="1" type="noConversion"/>
  </si>
  <si>
    <t>37(132)</t>
    <phoneticPr fontId="1" type="noConversion"/>
  </si>
  <si>
    <t>22(2434)</t>
    <phoneticPr fontId="1" type="noConversion"/>
  </si>
  <si>
    <t>27(904)</t>
    <phoneticPr fontId="1" type="noConversion"/>
  </si>
  <si>
    <t>32(438)</t>
    <phoneticPr fontId="1" type="noConversion"/>
  </si>
  <si>
    <t>37(229)</t>
    <phoneticPr fontId="1" type="noConversion"/>
  </si>
  <si>
    <t>22(1883)</t>
    <phoneticPr fontId="1" type="noConversion"/>
  </si>
  <si>
    <t>27(459)</t>
    <phoneticPr fontId="1" type="noConversion"/>
  </si>
  <si>
    <t>32(193)</t>
    <phoneticPr fontId="1" type="noConversion"/>
  </si>
  <si>
    <t>37(101)</t>
    <phoneticPr fontId="1" type="noConversion"/>
  </si>
  <si>
    <t>HM7.0</t>
    <phoneticPr fontId="1" type="noConversion"/>
  </si>
  <si>
    <t>&lt;Modified HM7.0 RC VS. HM7.0 &gt;</t>
    <phoneticPr fontId="1" type="noConversion"/>
  </si>
  <si>
    <t>tEnc</t>
    <phoneticPr fontId="1" type="noConversion"/>
  </si>
  <si>
    <t>tEnc</t>
    <phoneticPr fontId="1" type="noConversion"/>
  </si>
  <si>
    <t>abs(ΔKbps)</t>
    <phoneticPr fontId="1" type="noConversion"/>
  </si>
  <si>
    <t>evaluation</t>
    <phoneticPr fontId="1" type="noConversion"/>
  </si>
  <si>
    <t>abs(ΔKbps)</t>
    <phoneticPr fontId="1" type="noConversion"/>
  </si>
  <si>
    <r>
      <t>ΔY-</t>
    </r>
    <r>
      <rPr>
        <sz val="7.7"/>
        <color theme="1"/>
        <rFont val="맑은 고딕"/>
        <family val="3"/>
        <charset val="129"/>
      </rPr>
      <t>PSNR</t>
    </r>
    <phoneticPr fontId="1" type="noConversion"/>
  </si>
  <si>
    <t>encTime</t>
    <phoneticPr fontId="1" type="noConversion"/>
  </si>
  <si>
    <t>HM7.0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</si>
</sst>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00_);[Red]\(0.0000\)"/>
    <numFmt numFmtId="178" formatCode="0.00_);[Red]\(0.00\)"/>
  </numFmts>
  <fonts count="7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9"/>
      <color indexed="8"/>
      <name val="Arial"/>
      <family val="2"/>
    </font>
    <font>
      <sz val="11"/>
      <color theme="1"/>
      <name val="맑은 고딕"/>
      <family val="3"/>
      <charset val="129"/>
    </font>
    <font>
      <sz val="7.7"/>
      <color theme="1"/>
      <name val="맑은 고딕"/>
      <family val="3"/>
      <charset val="129"/>
    </font>
    <font>
      <sz val="9"/>
      <color theme="1"/>
      <name val="맑은 고딕"/>
      <family val="3"/>
      <charset val="129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0808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2" fillId="0" borderId="3" xfId="0" applyFont="1" applyBorder="1" applyAlignment="1">
      <alignment horizontal="center"/>
    </xf>
    <xf numFmtId="0" fontId="2" fillId="0" borderId="9" xfId="0" applyFont="1" applyBorder="1"/>
    <xf numFmtId="0" fontId="2" fillId="0" borderId="11" xfId="0" applyFont="1" applyBorder="1"/>
    <xf numFmtId="0" fontId="2" fillId="0" borderId="8" xfId="0" applyFont="1" applyBorder="1"/>
    <xf numFmtId="0" fontId="2" fillId="0" borderId="9" xfId="0" applyFont="1" applyFill="1" applyBorder="1"/>
    <xf numFmtId="0" fontId="2" fillId="0" borderId="4" xfId="0" applyFont="1" applyFill="1" applyBorder="1"/>
    <xf numFmtId="0" fontId="2" fillId="0" borderId="11" xfId="0" applyFont="1" applyFill="1" applyBorder="1"/>
    <xf numFmtId="0" fontId="2" fillId="0" borderId="5" xfId="0" applyFont="1" applyFill="1" applyBorder="1"/>
    <xf numFmtId="0" fontId="2" fillId="0" borderId="6" xfId="0" applyFont="1" applyFill="1" applyBorder="1"/>
    <xf numFmtId="0" fontId="2" fillId="0" borderId="13" xfId="0" applyFont="1" applyBorder="1"/>
    <xf numFmtId="0" fontId="2" fillId="0" borderId="14" xfId="0" applyFont="1" applyBorder="1"/>
    <xf numFmtId="0" fontId="2" fillId="0" borderId="12" xfId="0" applyFont="1" applyBorder="1"/>
    <xf numFmtId="177" fontId="0" fillId="0" borderId="0" xfId="0" applyNumberFormat="1"/>
    <xf numFmtId="10" fontId="0" fillId="0" borderId="0" xfId="0" applyNumberFormat="1"/>
    <xf numFmtId="176" fontId="0" fillId="0" borderId="0" xfId="0" applyNumberFormat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10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176" fontId="2" fillId="2" borderId="8" xfId="0" applyNumberFormat="1" applyFont="1" applyFill="1" applyBorder="1" applyAlignment="1"/>
    <xf numFmtId="176" fontId="2" fillId="2" borderId="7" xfId="0" applyNumberFormat="1" applyFont="1" applyFill="1" applyBorder="1" applyAlignment="1"/>
    <xf numFmtId="176" fontId="2" fillId="2" borderId="9" xfId="0" applyNumberFormat="1" applyFont="1" applyFill="1" applyBorder="1" applyAlignment="1"/>
    <xf numFmtId="176" fontId="2" fillId="2" borderId="10" xfId="0" applyNumberFormat="1" applyFont="1" applyFill="1" applyBorder="1" applyAlignment="1"/>
    <xf numFmtId="176" fontId="2" fillId="2" borderId="11" xfId="0" applyNumberFormat="1" applyFont="1" applyFill="1" applyBorder="1" applyAlignment="1"/>
    <xf numFmtId="176" fontId="2" fillId="2" borderId="0" xfId="0" applyNumberFormat="1" applyFont="1" applyFill="1" applyBorder="1" applyAlignment="1"/>
    <xf numFmtId="176" fontId="2" fillId="2" borderId="8" xfId="0" applyNumberFormat="1" applyFont="1" applyFill="1" applyBorder="1" applyAlignment="1"/>
    <xf numFmtId="176" fontId="2" fillId="2" borderId="7" xfId="0" applyNumberFormat="1" applyFont="1" applyFill="1" applyBorder="1" applyAlignment="1"/>
    <xf numFmtId="176" fontId="2" fillId="2" borderId="9" xfId="0" applyNumberFormat="1" applyFont="1" applyFill="1" applyBorder="1" applyAlignment="1"/>
    <xf numFmtId="176" fontId="2" fillId="2" borderId="10" xfId="0" applyNumberFormat="1" applyFont="1" applyFill="1" applyBorder="1" applyAlignment="1"/>
    <xf numFmtId="176" fontId="2" fillId="2" borderId="11" xfId="0" applyNumberFormat="1" applyFont="1" applyFill="1" applyBorder="1" applyAlignment="1"/>
    <xf numFmtId="176" fontId="2" fillId="2" borderId="0" xfId="0" applyNumberFormat="1" applyFont="1" applyFill="1" applyBorder="1" applyAlignment="1"/>
    <xf numFmtId="0" fontId="0" fillId="0" borderId="0" xfId="0"/>
    <xf numFmtId="176" fontId="2" fillId="2" borderId="8" xfId="0" applyNumberFormat="1" applyFont="1" applyFill="1" applyBorder="1" applyAlignment="1"/>
    <xf numFmtId="176" fontId="2" fillId="2" borderId="7" xfId="0" applyNumberFormat="1" applyFont="1" applyFill="1" applyBorder="1" applyAlignment="1"/>
    <xf numFmtId="176" fontId="2" fillId="2" borderId="14" xfId="0" applyNumberFormat="1" applyFont="1" applyFill="1" applyBorder="1" applyAlignment="1"/>
    <xf numFmtId="0" fontId="6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76" fontId="0" fillId="0" borderId="0" xfId="0" applyNumberFormat="1"/>
    <xf numFmtId="176" fontId="2" fillId="2" borderId="9" xfId="0" applyNumberFormat="1" applyFont="1" applyFill="1" applyBorder="1" applyAlignment="1"/>
    <xf numFmtId="176" fontId="2" fillId="2" borderId="10" xfId="0" applyNumberFormat="1" applyFont="1" applyFill="1" applyBorder="1" applyAlignment="1"/>
    <xf numFmtId="176" fontId="2" fillId="2" borderId="12" xfId="0" applyNumberFormat="1" applyFont="1" applyFill="1" applyBorder="1" applyAlignment="1"/>
    <xf numFmtId="176" fontId="2" fillId="2" borderId="11" xfId="0" applyNumberFormat="1" applyFont="1" applyFill="1" applyBorder="1" applyAlignment="1"/>
    <xf numFmtId="176" fontId="2" fillId="2" borderId="0" xfId="0" applyNumberFormat="1" applyFont="1" applyFill="1" applyBorder="1" applyAlignment="1"/>
    <xf numFmtId="176" fontId="2" fillId="2" borderId="13" xfId="0" applyNumberFormat="1" applyFont="1" applyFill="1" applyBorder="1" applyAlignment="1"/>
    <xf numFmtId="176" fontId="5" fillId="0" borderId="0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0" fontId="6" fillId="0" borderId="15" xfId="0" applyNumberFormat="1" applyFont="1" applyBorder="1" applyAlignment="1">
      <alignment horizontal="center" vertical="center" wrapText="1"/>
    </xf>
    <xf numFmtId="176" fontId="6" fillId="0" borderId="15" xfId="0" applyNumberFormat="1" applyFont="1" applyBorder="1" applyAlignment="1">
      <alignment horizontal="center" vertical="center" wrapText="1"/>
    </xf>
    <xf numFmtId="10" fontId="6" fillId="3" borderId="15" xfId="0" applyNumberFormat="1" applyFont="1" applyFill="1" applyBorder="1" applyAlignment="1">
      <alignment horizontal="center" vertical="center" wrapText="1"/>
    </xf>
    <xf numFmtId="176" fontId="6" fillId="3" borderId="15" xfId="0" applyNumberFormat="1" applyFont="1" applyFill="1" applyBorder="1" applyAlignment="1">
      <alignment horizontal="center" vertical="center" wrapText="1"/>
    </xf>
    <xf numFmtId="10" fontId="5" fillId="0" borderId="11" xfId="0" applyNumberFormat="1" applyFont="1" applyBorder="1" applyAlignment="1">
      <alignment horizontal="center" vertical="center"/>
    </xf>
    <xf numFmtId="10" fontId="5" fillId="0" borderId="6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0" fontId="6" fillId="0" borderId="15" xfId="0" applyNumberFormat="1" applyFont="1" applyBorder="1" applyAlignment="1">
      <alignment horizontal="center" vertical="center" wrapText="1"/>
    </xf>
    <xf numFmtId="176" fontId="6" fillId="0" borderId="15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10" fontId="5" fillId="0" borderId="5" xfId="0" applyNumberFormat="1" applyFont="1" applyBorder="1" applyAlignment="1">
      <alignment horizontal="center" vertical="center"/>
    </xf>
    <xf numFmtId="10" fontId="5" fillId="0" borderId="4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8" fontId="5" fillId="0" borderId="5" xfId="0" applyNumberFormat="1" applyFont="1" applyBorder="1" applyAlignment="1">
      <alignment horizontal="center" vertical="center"/>
    </xf>
    <xf numFmtId="178" fontId="5" fillId="0" borderId="6" xfId="0" applyNumberFormat="1" applyFont="1" applyBorder="1" applyAlignment="1">
      <alignment horizontal="center" vertical="center"/>
    </xf>
    <xf numFmtId="178" fontId="5" fillId="0" borderId="4" xfId="0" applyNumberFormat="1" applyFont="1" applyBorder="1" applyAlignment="1">
      <alignment horizontal="center" vertical="center"/>
    </xf>
    <xf numFmtId="0" fontId="0" fillId="0" borderId="12" xfId="0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 applyBorder="1" applyAlignment="1">
      <alignment horizontal="center"/>
    </xf>
    <xf numFmtId="0" fontId="3" fillId="0" borderId="1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0" fontId="5" fillId="0" borderId="1" xfId="0" applyNumberFormat="1" applyFont="1" applyBorder="1" applyAlignment="1">
      <alignment horizontal="center" vertical="center"/>
    </xf>
    <xf numFmtId="10" fontId="5" fillId="0" borderId="2" xfId="0" applyNumberFormat="1" applyFont="1" applyBorder="1" applyAlignment="1">
      <alignment horizontal="center" vertical="center"/>
    </xf>
    <xf numFmtId="10" fontId="5" fillId="0" borderId="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/>
    </xf>
  </cellXfs>
  <cellStyles count="1">
    <cellStyle name="표준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3"/>
  <sheetViews>
    <sheetView tabSelected="1" workbookViewId="0">
      <selection activeCell="M3" sqref="M3"/>
    </sheetView>
  </sheetViews>
  <sheetFormatPr defaultRowHeight="16.5" x14ac:dyDescent="0.3"/>
  <cols>
    <col min="3" max="3" width="9.5" bestFit="1" customWidth="1"/>
    <col min="4" max="4" width="10.875" customWidth="1"/>
    <col min="5" max="5" width="10.875" style="42" customWidth="1"/>
    <col min="6" max="7" width="9.5" bestFit="1" customWidth="1"/>
    <col min="8" max="8" width="9.5" style="42" customWidth="1"/>
    <col min="9" max="10" width="9.5" bestFit="1" customWidth="1"/>
    <col min="11" max="11" width="9.5" style="42" customWidth="1"/>
  </cols>
  <sheetData>
    <row r="2" spans="2:11" x14ac:dyDescent="0.3">
      <c r="B2" s="80" t="s">
        <v>114</v>
      </c>
      <c r="C2" s="80"/>
      <c r="D2" s="80"/>
      <c r="E2" s="80"/>
      <c r="F2" s="80"/>
      <c r="G2" s="80"/>
      <c r="H2" s="80"/>
      <c r="I2" s="80"/>
      <c r="J2" s="80"/>
      <c r="K2" s="29"/>
    </row>
    <row r="3" spans="2:11" ht="17.25" customHeight="1" x14ac:dyDescent="0.3">
      <c r="B3" s="46" t="s">
        <v>43</v>
      </c>
      <c r="C3" s="81" t="s">
        <v>33</v>
      </c>
      <c r="D3" s="82"/>
      <c r="E3" s="83"/>
      <c r="F3" s="81" t="s">
        <v>34</v>
      </c>
      <c r="G3" s="82"/>
      <c r="H3" s="83"/>
      <c r="I3" s="81" t="s">
        <v>35</v>
      </c>
      <c r="J3" s="82"/>
      <c r="K3" s="83"/>
    </row>
    <row r="4" spans="2:11" x14ac:dyDescent="0.3">
      <c r="B4" s="46"/>
      <c r="C4" s="47" t="s">
        <v>36</v>
      </c>
      <c r="D4" s="47" t="s">
        <v>37</v>
      </c>
      <c r="E4" s="47" t="s">
        <v>115</v>
      </c>
      <c r="F4" s="47" t="s">
        <v>36</v>
      </c>
      <c r="G4" s="47" t="s">
        <v>37</v>
      </c>
      <c r="H4" s="47" t="s">
        <v>115</v>
      </c>
      <c r="I4" s="47" t="s">
        <v>36</v>
      </c>
      <c r="J4" s="47" t="s">
        <v>37</v>
      </c>
      <c r="K4" s="47" t="s">
        <v>116</v>
      </c>
    </row>
    <row r="5" spans="2:11" x14ac:dyDescent="0.3">
      <c r="B5" s="46" t="s">
        <v>29</v>
      </c>
      <c r="C5" s="59">
        <f>AVERAGE('RA-main'!O4:O11)</f>
        <v>1.1649575833579841E-2</v>
      </c>
      <c r="D5" s="60">
        <f>AVERAGE('RA-main'!P4:P11)</f>
        <v>-1.454275</v>
      </c>
      <c r="E5" s="67">
        <f>AVERAGE('RA-main'!Q4:Q11)</f>
        <v>103.16276643992704</v>
      </c>
      <c r="F5" s="61"/>
      <c r="G5" s="62"/>
      <c r="H5" s="62"/>
      <c r="I5" s="61"/>
      <c r="J5" s="62"/>
      <c r="K5" s="62"/>
    </row>
    <row r="6" spans="2:11" x14ac:dyDescent="0.3">
      <c r="B6" s="46" t="s">
        <v>30</v>
      </c>
      <c r="C6" s="59">
        <f>AVERAGE('RA-main'!O12:O31)</f>
        <v>1.0304913050720035E-2</v>
      </c>
      <c r="D6" s="67">
        <f>AVERAGE('RA-main'!P5:P12)</f>
        <v>-1.4356624999999994</v>
      </c>
      <c r="E6" s="60">
        <f>AVERAGE('RA-main'!Q5:Q12)</f>
        <v>103.00109455190389</v>
      </c>
      <c r="F6" s="59">
        <f>AVERAGE('LB-main'!O4:O23)</f>
        <v>2.1817432619450506E-3</v>
      </c>
      <c r="G6" s="60">
        <f>AVERAGE('LB-main'!P4:P23)</f>
        <v>-1.0219050000000014</v>
      </c>
      <c r="H6" s="60">
        <f>AVERAGE('LB-main'!Q4:Q23)</f>
        <v>99.503578685390579</v>
      </c>
      <c r="I6" s="59">
        <f>AVERAGE('LP-main'!O4:O23)</f>
        <v>1.5998115977322851E-3</v>
      </c>
      <c r="J6" s="60">
        <f>AVERAGE('LP-main'!P4:P23)</f>
        <v>-0.96510500000000032</v>
      </c>
      <c r="K6" s="60">
        <f>AVERAGE('LP-main'!Q4:Q23)</f>
        <v>99.722443368383011</v>
      </c>
    </row>
    <row r="7" spans="2:11" x14ac:dyDescent="0.3">
      <c r="B7" s="46" t="s">
        <v>31</v>
      </c>
      <c r="C7" s="59">
        <f>AVERAGE('RA-main'!O32:O47)</f>
        <v>6.3061116184623071E-3</v>
      </c>
      <c r="D7" s="67">
        <f>AVERAGE('RA-main'!P32:P47)</f>
        <v>-1.6371750000000007</v>
      </c>
      <c r="E7" s="60">
        <f>AVERAGE('RA-main'!Q32:Q47)</f>
        <v>101.61098737348217</v>
      </c>
      <c r="F7" s="59">
        <f>AVERAGE('LB-main'!O24:O39)</f>
        <v>3.6522319697678551E-3</v>
      </c>
      <c r="G7" s="60">
        <f>AVERAGE('LB-main'!P24:P39)</f>
        <v>-0.54744374999999956</v>
      </c>
      <c r="H7" s="67">
        <f>AVERAGE('LB-main'!Q24:Q39)</f>
        <v>101.37502803629387</v>
      </c>
      <c r="I7" s="66">
        <f>AVERAGE('LP-main'!O24:O39)</f>
        <v>2.6453445849134853E-3</v>
      </c>
      <c r="J7" s="60">
        <f>AVERAGE('LP-main'!P24:P39)</f>
        <v>-0.55736250000000043</v>
      </c>
      <c r="K7" s="60">
        <f>AVERAGE('LP-main'!Q24:Q39)</f>
        <v>101.90474145115094</v>
      </c>
    </row>
    <row r="8" spans="2:11" x14ac:dyDescent="0.3">
      <c r="B8" s="46" t="s">
        <v>32</v>
      </c>
      <c r="C8" s="59">
        <f>AVERAGE('RA-main'!O48:O63)</f>
        <v>6.468923515392605E-3</v>
      </c>
      <c r="D8" s="60">
        <f>AVERAGE('RA-main'!P48:P63)</f>
        <v>-1.3838437500000005</v>
      </c>
      <c r="E8" s="60">
        <f>AVERAGE('RA-main'!Q48:Q63)</f>
        <v>102.54787803683175</v>
      </c>
      <c r="F8" s="59">
        <f>AVERAGE('LB-main'!O40:O55)</f>
        <v>9.3618387133701723E-4</v>
      </c>
      <c r="G8" s="60">
        <f>AVERAGE('LB-main'!P40:P55)</f>
        <v>-0.45919374999999851</v>
      </c>
      <c r="H8" s="67">
        <f>AVERAGE('LB-main'!Q40:Q55)</f>
        <v>102.35567867553247</v>
      </c>
      <c r="I8" s="59">
        <f>AVERAGE('LP-main'!O40:O55)</f>
        <v>9.7239661671655135E-4</v>
      </c>
      <c r="J8" s="60">
        <f>AVERAGE('LP-main'!P40:P55)</f>
        <v>-0.4946374999999994</v>
      </c>
      <c r="K8" s="60">
        <f>AVERAGE('LP-main'!Q40:Q55)</f>
        <v>103.03750996127715</v>
      </c>
    </row>
    <row r="9" spans="2:11" x14ac:dyDescent="0.3">
      <c r="B9" s="46" t="s">
        <v>23</v>
      </c>
      <c r="C9" s="61"/>
      <c r="D9" s="62"/>
      <c r="E9" s="62"/>
      <c r="F9" s="66">
        <f>AVERAGE('LB-main'!O56:O67)</f>
        <v>3.7802281800772201E-3</v>
      </c>
      <c r="G9" s="60">
        <f>AVERAGE('LB-main'!P56:P67)</f>
        <v>-1.911475</v>
      </c>
      <c r="H9" s="67">
        <f>AVERAGE('LB-main'!Q56:Q67)</f>
        <v>97.745068503779962</v>
      </c>
      <c r="I9" s="66">
        <f>AVERAGE('LP-main'!O56:O67)</f>
        <v>3.1306555739460036E-3</v>
      </c>
      <c r="J9" s="60">
        <f>AVERAGE('LP-main'!P56:P67)</f>
        <v>-1.8226416666666665</v>
      </c>
      <c r="K9" s="60">
        <f>AVERAGE('LP-main'!Q56:Q67)</f>
        <v>97.498783387071001</v>
      </c>
    </row>
    <row r="10" spans="2:11" x14ac:dyDescent="0.3">
      <c r="B10" s="46" t="s">
        <v>38</v>
      </c>
      <c r="C10" s="59">
        <f>AVERAGE(C5:C8)</f>
        <v>8.682381004538697E-3</v>
      </c>
      <c r="D10" s="60">
        <f>AVERAGE(D5:D8)</f>
        <v>-1.4777390625000002</v>
      </c>
      <c r="E10" s="60">
        <f>AVERAGE(E5:E8)</f>
        <v>102.58068160053622</v>
      </c>
      <c r="F10" s="59">
        <f t="shared" ref="F10:K10" si="0">AVERAGE(F6:F9)</f>
        <v>2.6375968207817857E-3</v>
      </c>
      <c r="G10" s="60">
        <f t="shared" si="0"/>
        <v>-0.98500437499999993</v>
      </c>
      <c r="H10" s="60">
        <f t="shared" si="0"/>
        <v>100.24483847524922</v>
      </c>
      <c r="I10" s="59">
        <f t="shared" si="0"/>
        <v>2.0870520933270811E-3</v>
      </c>
      <c r="J10" s="60">
        <f t="shared" si="0"/>
        <v>-0.95993666666666666</v>
      </c>
      <c r="K10" s="60">
        <f t="shared" si="0"/>
        <v>100.54086954197054</v>
      </c>
    </row>
    <row r="13" spans="2:11" ht="16.5" customHeight="1" x14ac:dyDescent="0.3"/>
  </sheetData>
  <mergeCells count="4">
    <mergeCell ref="B2:J2"/>
    <mergeCell ref="I3:K3"/>
    <mergeCell ref="F3:H3"/>
    <mergeCell ref="C3:E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64"/>
  <sheetViews>
    <sheetView zoomScale="55" zoomScaleNormal="55" workbookViewId="0">
      <selection activeCell="C40" sqref="C40"/>
    </sheetView>
  </sheetViews>
  <sheetFormatPr defaultRowHeight="16.5" x14ac:dyDescent="0.3"/>
  <cols>
    <col min="3" max="3" width="15.375" bestFit="1" customWidth="1"/>
    <col min="5" max="5" width="11.625" bestFit="1" customWidth="1"/>
    <col min="15" max="15" width="11.75" bestFit="1" customWidth="1"/>
    <col min="16" max="16" width="12.5" bestFit="1" customWidth="1"/>
    <col min="18" max="18" width="12.875" customWidth="1"/>
  </cols>
  <sheetData>
    <row r="1" spans="2:18" ht="17.25" thickBot="1" x14ac:dyDescent="0.35"/>
    <row r="2" spans="2:18" ht="17.25" thickBot="1" x14ac:dyDescent="0.35">
      <c r="B2" s="8"/>
      <c r="C2" s="8"/>
      <c r="D2" s="9"/>
      <c r="E2" s="84" t="s">
        <v>113</v>
      </c>
      <c r="F2" s="85"/>
      <c r="G2" s="85"/>
      <c r="H2" s="85"/>
      <c r="I2" s="25"/>
      <c r="J2" s="86" t="s">
        <v>48</v>
      </c>
      <c r="K2" s="87"/>
      <c r="L2" s="87"/>
      <c r="M2" s="87"/>
      <c r="N2" s="87"/>
      <c r="O2" s="88" t="s">
        <v>46</v>
      </c>
      <c r="P2" s="89"/>
      <c r="Q2" s="90"/>
    </row>
    <row r="3" spans="2:18" ht="17.25" thickBot="1" x14ac:dyDescent="0.35">
      <c r="B3" s="1"/>
      <c r="C3" s="1"/>
      <c r="D3" s="2" t="s">
        <v>2</v>
      </c>
      <c r="E3" s="6" t="s">
        <v>25</v>
      </c>
      <c r="F3" s="7" t="s">
        <v>26</v>
      </c>
      <c r="G3" s="7" t="s">
        <v>27</v>
      </c>
      <c r="H3" s="7" t="s">
        <v>28</v>
      </c>
      <c r="I3" s="7" t="s">
        <v>45</v>
      </c>
      <c r="J3" s="6" t="s">
        <v>25</v>
      </c>
      <c r="K3" s="7" t="s">
        <v>26</v>
      </c>
      <c r="L3" s="7" t="s">
        <v>27</v>
      </c>
      <c r="M3" s="7" t="s">
        <v>28</v>
      </c>
      <c r="N3" s="7" t="s">
        <v>45</v>
      </c>
      <c r="O3" s="63" t="s">
        <v>117</v>
      </c>
      <c r="P3" s="63" t="s">
        <v>39</v>
      </c>
      <c r="Q3" s="69" t="s">
        <v>47</v>
      </c>
    </row>
    <row r="4" spans="2:18" x14ac:dyDescent="0.3">
      <c r="B4" s="14" t="s">
        <v>3</v>
      </c>
      <c r="C4" s="15" t="s">
        <v>0</v>
      </c>
      <c r="D4" s="15">
        <v>22</v>
      </c>
      <c r="E4" s="32">
        <v>12987.886399999999</v>
      </c>
      <c r="F4" s="33">
        <v>41.632100000000001</v>
      </c>
      <c r="G4" s="33">
        <v>41.514699999999998</v>
      </c>
      <c r="H4" s="33">
        <v>44.174999999999997</v>
      </c>
      <c r="I4" s="33">
        <v>13491.34</v>
      </c>
      <c r="J4" s="49">
        <v>12960.388800000001</v>
      </c>
      <c r="K4" s="50">
        <v>41.145699999999998</v>
      </c>
      <c r="L4" s="50">
        <v>41.180300000000003</v>
      </c>
      <c r="M4" s="50">
        <v>43.7896</v>
      </c>
      <c r="N4" s="50">
        <v>13758.646000000001</v>
      </c>
      <c r="O4" s="70">
        <f>ABS((J4-E4)/E4)</f>
        <v>2.1171728142000677E-3</v>
      </c>
      <c r="P4" s="57">
        <f t="shared" ref="P4:P27" si="0">(K4-F4)</f>
        <v>-0.48640000000000327</v>
      </c>
      <c r="Q4" s="71">
        <f>(100*N4)/I4</f>
        <v>101.98131542159638</v>
      </c>
      <c r="R4" s="78"/>
    </row>
    <row r="5" spans="2:18" x14ac:dyDescent="0.3">
      <c r="B5" s="16" t="s">
        <v>4</v>
      </c>
      <c r="C5" s="17"/>
      <c r="D5" s="17">
        <v>27</v>
      </c>
      <c r="E5" s="34">
        <v>5281.9727999999996</v>
      </c>
      <c r="F5" s="35">
        <v>39.146900000000002</v>
      </c>
      <c r="G5" s="35">
        <v>39.814</v>
      </c>
      <c r="H5" s="35">
        <v>42.288200000000003</v>
      </c>
      <c r="I5" s="35">
        <v>11366.772000000001</v>
      </c>
      <c r="J5" s="52">
        <v>5203.7039999999997</v>
      </c>
      <c r="K5" s="53">
        <v>37.6569</v>
      </c>
      <c r="L5" s="53">
        <v>38.925699999999999</v>
      </c>
      <c r="M5" s="53">
        <v>41.302700000000002</v>
      </c>
      <c r="N5" s="53">
        <v>11811.405000000001</v>
      </c>
      <c r="O5" s="69">
        <f t="shared" ref="O5:O63" si="1">ABS((J5-E5)/E5)</f>
        <v>1.4818099782717517E-2</v>
      </c>
      <c r="P5" s="55">
        <f t="shared" si="0"/>
        <v>-1.490000000000002</v>
      </c>
      <c r="Q5" s="72">
        <f t="shared" ref="Q5:Q60" si="2">(100*N5)/I5</f>
        <v>103.91169102362569</v>
      </c>
      <c r="R5" s="78"/>
    </row>
    <row r="6" spans="2:18" x14ac:dyDescent="0.3">
      <c r="B6" s="16"/>
      <c r="C6" s="17"/>
      <c r="D6" s="17">
        <v>32</v>
      </c>
      <c r="E6" s="34">
        <v>2545.3584000000001</v>
      </c>
      <c r="F6" s="35">
        <v>36.605400000000003</v>
      </c>
      <c r="G6" s="35">
        <v>38.4559</v>
      </c>
      <c r="H6" s="35">
        <v>40.803600000000003</v>
      </c>
      <c r="I6" s="35">
        <v>10208.252</v>
      </c>
      <c r="J6" s="52">
        <v>2487.3679999999999</v>
      </c>
      <c r="K6" s="53">
        <v>33.378300000000003</v>
      </c>
      <c r="L6" s="53">
        <v>36.8902</v>
      </c>
      <c r="M6" s="53">
        <v>39.265999999999998</v>
      </c>
      <c r="N6" s="53">
        <v>10904.278</v>
      </c>
      <c r="O6" s="69">
        <f t="shared" si="1"/>
        <v>2.2782803396174046E-2</v>
      </c>
      <c r="P6" s="55">
        <f t="shared" si="0"/>
        <v>-3.2271000000000001</v>
      </c>
      <c r="Q6" s="72">
        <f t="shared" si="2"/>
        <v>106.8182682010593</v>
      </c>
      <c r="R6" s="78"/>
    </row>
    <row r="7" spans="2:18" ht="17.25" thickBot="1" x14ac:dyDescent="0.35">
      <c r="B7" s="16"/>
      <c r="C7" s="18"/>
      <c r="D7" s="18">
        <v>37</v>
      </c>
      <c r="E7" s="34">
        <v>1320.8288</v>
      </c>
      <c r="F7" s="35">
        <v>33.936799999999998</v>
      </c>
      <c r="G7" s="35">
        <v>37.4041</v>
      </c>
      <c r="H7" s="35">
        <v>39.724600000000002</v>
      </c>
      <c r="I7" s="35">
        <v>9596.2469999999994</v>
      </c>
      <c r="J7" s="52">
        <v>1290.1296</v>
      </c>
      <c r="K7" s="53">
        <v>30.5566</v>
      </c>
      <c r="L7" s="53">
        <v>36.238999999999997</v>
      </c>
      <c r="M7" s="53">
        <v>38.634300000000003</v>
      </c>
      <c r="N7" s="53">
        <v>10152.621999999999</v>
      </c>
      <c r="O7" s="69">
        <f t="shared" si="1"/>
        <v>2.3242376301909846E-2</v>
      </c>
      <c r="P7" s="55">
        <f t="shared" si="0"/>
        <v>-3.3801999999999985</v>
      </c>
      <c r="Q7" s="72">
        <f t="shared" si="2"/>
        <v>105.79783950954993</v>
      </c>
      <c r="R7" s="78"/>
    </row>
    <row r="8" spans="2:18" x14ac:dyDescent="0.3">
      <c r="B8" s="16"/>
      <c r="C8" s="15" t="s">
        <v>1</v>
      </c>
      <c r="D8" s="15">
        <v>22</v>
      </c>
      <c r="E8" s="34">
        <v>32646.488000000001</v>
      </c>
      <c r="F8" s="35">
        <v>40.146099999999997</v>
      </c>
      <c r="G8" s="35">
        <v>44.891399999999997</v>
      </c>
      <c r="H8" s="35">
        <v>44.6755</v>
      </c>
      <c r="I8" s="35">
        <v>20686.292000000001</v>
      </c>
      <c r="J8" s="52">
        <v>32310.499199999998</v>
      </c>
      <c r="K8" s="53">
        <v>39.792700000000004</v>
      </c>
      <c r="L8" s="53">
        <v>44.095999999999997</v>
      </c>
      <c r="M8" s="53">
        <v>44.142099999999999</v>
      </c>
      <c r="N8" s="53">
        <v>21158.932000000001</v>
      </c>
      <c r="O8" s="69">
        <f t="shared" si="1"/>
        <v>1.0291728776461432E-2</v>
      </c>
      <c r="P8" s="55">
        <f t="shared" si="0"/>
        <v>-0.3533999999999935</v>
      </c>
      <c r="Q8" s="72">
        <f t="shared" si="2"/>
        <v>102.28479806820864</v>
      </c>
      <c r="R8" s="78"/>
    </row>
    <row r="9" spans="2:18" x14ac:dyDescent="0.3">
      <c r="B9" s="16"/>
      <c r="C9" s="17"/>
      <c r="D9" s="17">
        <v>27</v>
      </c>
      <c r="E9" s="34">
        <v>15676.257600000001</v>
      </c>
      <c r="F9" s="35">
        <v>37.153300000000002</v>
      </c>
      <c r="G9" s="35">
        <v>42.967599999999997</v>
      </c>
      <c r="H9" s="35">
        <v>43.291200000000003</v>
      </c>
      <c r="I9" s="35">
        <v>17504.758999999998</v>
      </c>
      <c r="J9" s="52">
        <v>15607.403200000001</v>
      </c>
      <c r="K9" s="53">
        <v>36.185699999999997</v>
      </c>
      <c r="L9" s="53">
        <v>42.627800000000001</v>
      </c>
      <c r="M9" s="53">
        <v>43.036900000000003</v>
      </c>
      <c r="N9" s="53">
        <v>17692.677</v>
      </c>
      <c r="O9" s="69">
        <f t="shared" si="1"/>
        <v>4.392272808785699E-3</v>
      </c>
      <c r="P9" s="55">
        <f t="shared" si="0"/>
        <v>-0.96760000000000446</v>
      </c>
      <c r="Q9" s="72">
        <f t="shared" si="2"/>
        <v>101.07352520534559</v>
      </c>
      <c r="R9" s="78"/>
    </row>
    <row r="10" spans="2:18" x14ac:dyDescent="0.3">
      <c r="B10" s="16"/>
      <c r="C10" s="17"/>
      <c r="D10" s="17">
        <v>32</v>
      </c>
      <c r="E10" s="34">
        <v>8255.4848000000002</v>
      </c>
      <c r="F10" s="35">
        <v>34.205399999999997</v>
      </c>
      <c r="G10" s="35">
        <v>41.353099999999998</v>
      </c>
      <c r="H10" s="35">
        <v>41.9758</v>
      </c>
      <c r="I10" s="35">
        <v>15367.945</v>
      </c>
      <c r="J10" s="52">
        <v>8244.0895999999993</v>
      </c>
      <c r="K10" s="53">
        <v>33.476900000000001</v>
      </c>
      <c r="L10" s="53">
        <v>41.030099999999997</v>
      </c>
      <c r="M10" s="53">
        <v>41.713900000000002</v>
      </c>
      <c r="N10" s="53">
        <v>15739.304</v>
      </c>
      <c r="O10" s="69">
        <f t="shared" si="1"/>
        <v>1.3803186943062195E-3</v>
      </c>
      <c r="P10" s="55">
        <f t="shared" si="0"/>
        <v>-0.72849999999999682</v>
      </c>
      <c r="Q10" s="72">
        <f t="shared" si="2"/>
        <v>102.41645190687498</v>
      </c>
      <c r="R10" s="78"/>
    </row>
    <row r="11" spans="2:18" ht="17.25" thickBot="1" x14ac:dyDescent="0.35">
      <c r="B11" s="16"/>
      <c r="C11" s="18"/>
      <c r="D11" s="18">
        <v>37</v>
      </c>
      <c r="E11" s="34">
        <v>4622.8032000000003</v>
      </c>
      <c r="F11" s="35">
        <v>31.4434</v>
      </c>
      <c r="G11" s="35">
        <v>40.116799999999998</v>
      </c>
      <c r="H11" s="35">
        <v>40.921599999999998</v>
      </c>
      <c r="I11" s="35">
        <v>13829.814</v>
      </c>
      <c r="J11" s="52">
        <v>4557.2896000000001</v>
      </c>
      <c r="K11" s="53">
        <v>30.442399999999999</v>
      </c>
      <c r="L11" s="53">
        <v>39.678899999999999</v>
      </c>
      <c r="M11" s="53">
        <v>40.553899999999999</v>
      </c>
      <c r="N11" s="53">
        <v>13970.635</v>
      </c>
      <c r="O11" s="69">
        <f t="shared" si="1"/>
        <v>1.4171834094083914E-2</v>
      </c>
      <c r="P11" s="55">
        <f t="shared" si="0"/>
        <v>-1.0010000000000012</v>
      </c>
      <c r="Q11" s="72">
        <f t="shared" si="2"/>
        <v>101.01824218315589</v>
      </c>
      <c r="R11" s="79"/>
    </row>
    <row r="12" spans="2:18" x14ac:dyDescent="0.3">
      <c r="B12" s="11" t="s">
        <v>5</v>
      </c>
      <c r="C12" s="3" t="s">
        <v>6</v>
      </c>
      <c r="D12" s="3">
        <v>22</v>
      </c>
      <c r="E12" s="32">
        <v>4778.5663999999997</v>
      </c>
      <c r="F12" s="33">
        <v>41.5989</v>
      </c>
      <c r="G12" s="33">
        <v>43.488199999999999</v>
      </c>
      <c r="H12" s="33">
        <v>45.2639</v>
      </c>
      <c r="I12" s="33">
        <v>12777.998</v>
      </c>
      <c r="J12" s="49">
        <v>4670.4567999999999</v>
      </c>
      <c r="K12" s="50">
        <v>41.261400000000002</v>
      </c>
      <c r="L12" s="50">
        <v>43.173200000000001</v>
      </c>
      <c r="M12" s="50">
        <v>44.791499999999999</v>
      </c>
      <c r="N12" s="50">
        <v>12865.903</v>
      </c>
      <c r="O12" s="70">
        <f t="shared" si="1"/>
        <v>2.262385639341535E-2</v>
      </c>
      <c r="P12" s="57">
        <f t="shared" si="0"/>
        <v>-0.33749999999999858</v>
      </c>
      <c r="Q12" s="71">
        <f t="shared" si="2"/>
        <v>100.68794031741123</v>
      </c>
      <c r="R12" s="78"/>
    </row>
    <row r="13" spans="2:18" x14ac:dyDescent="0.3">
      <c r="B13" s="12" t="s">
        <v>7</v>
      </c>
      <c r="C13" s="4"/>
      <c r="D13" s="4">
        <v>27</v>
      </c>
      <c r="E13" s="34">
        <v>2182.2759999999998</v>
      </c>
      <c r="F13" s="35">
        <v>39.743200000000002</v>
      </c>
      <c r="G13" s="35">
        <v>42.126199999999997</v>
      </c>
      <c r="H13" s="35">
        <v>43.414999999999999</v>
      </c>
      <c r="I13" s="35">
        <v>10892.781000000001</v>
      </c>
      <c r="J13" s="52">
        <v>2153.924</v>
      </c>
      <c r="K13" s="53">
        <v>38.562899999999999</v>
      </c>
      <c r="L13" s="53">
        <v>41.209299999999999</v>
      </c>
      <c r="M13" s="53">
        <v>42.227600000000002</v>
      </c>
      <c r="N13" s="53">
        <v>11150.337</v>
      </c>
      <c r="O13" s="69">
        <f t="shared" si="1"/>
        <v>1.2991940524479884E-2</v>
      </c>
      <c r="P13" s="55">
        <f t="shared" si="0"/>
        <v>-1.1803000000000026</v>
      </c>
      <c r="Q13" s="72">
        <f t="shared" si="2"/>
        <v>102.36446505258849</v>
      </c>
      <c r="R13" s="78"/>
    </row>
    <row r="14" spans="2:18" x14ac:dyDescent="0.3">
      <c r="B14" s="12"/>
      <c r="C14" s="4"/>
      <c r="D14" s="4">
        <v>32</v>
      </c>
      <c r="E14" s="34">
        <v>1069.6576</v>
      </c>
      <c r="F14" s="35">
        <v>37.448999999999998</v>
      </c>
      <c r="G14" s="35">
        <v>40.923099999999998</v>
      </c>
      <c r="H14" s="35">
        <v>42.079300000000003</v>
      </c>
      <c r="I14" s="35">
        <v>9663.1560000000009</v>
      </c>
      <c r="J14" s="52">
        <v>1051.3768</v>
      </c>
      <c r="K14" s="53">
        <v>35.901600000000002</v>
      </c>
      <c r="L14" s="53">
        <v>40.075600000000001</v>
      </c>
      <c r="M14" s="53">
        <v>41.191800000000001</v>
      </c>
      <c r="N14" s="53">
        <v>9967.3410000000003</v>
      </c>
      <c r="O14" s="69">
        <f t="shared" si="1"/>
        <v>1.709032871827396E-2</v>
      </c>
      <c r="P14" s="55">
        <f t="shared" si="0"/>
        <v>-1.5473999999999961</v>
      </c>
      <c r="Q14" s="72">
        <f t="shared" si="2"/>
        <v>103.14788460416038</v>
      </c>
      <c r="R14" s="78"/>
    </row>
    <row r="15" spans="2:18" ht="17.25" thickBot="1" x14ac:dyDescent="0.35">
      <c r="B15" s="12"/>
      <c r="C15" s="5"/>
      <c r="D15" s="5">
        <v>37</v>
      </c>
      <c r="E15" s="34">
        <v>542.1952</v>
      </c>
      <c r="F15" s="35">
        <v>35.0593</v>
      </c>
      <c r="G15" s="35">
        <v>40.072499999999998</v>
      </c>
      <c r="H15" s="35">
        <v>41.260800000000003</v>
      </c>
      <c r="I15" s="35">
        <v>8813.3009999999995</v>
      </c>
      <c r="J15" s="52">
        <v>531.66240000000005</v>
      </c>
      <c r="K15" s="53">
        <v>32.968000000000004</v>
      </c>
      <c r="L15" s="53">
        <v>39.144799999999996</v>
      </c>
      <c r="M15" s="53">
        <v>40.397799999999997</v>
      </c>
      <c r="N15" s="53">
        <v>9082.1010000000006</v>
      </c>
      <c r="O15" s="69">
        <f t="shared" si="1"/>
        <v>1.942621402771539E-2</v>
      </c>
      <c r="P15" s="55">
        <f t="shared" si="0"/>
        <v>-2.0912999999999968</v>
      </c>
      <c r="Q15" s="72">
        <f t="shared" si="2"/>
        <v>103.04993554628398</v>
      </c>
      <c r="R15" s="79"/>
    </row>
    <row r="16" spans="2:18" x14ac:dyDescent="0.3">
      <c r="B16" s="12"/>
      <c r="C16" s="3" t="s">
        <v>8</v>
      </c>
      <c r="D16" s="3">
        <v>22</v>
      </c>
      <c r="E16" s="34">
        <v>7611.6728000000003</v>
      </c>
      <c r="F16" s="35">
        <v>40.046900000000001</v>
      </c>
      <c r="G16" s="35">
        <v>42.365499999999997</v>
      </c>
      <c r="H16" s="35">
        <v>43.752800000000001</v>
      </c>
      <c r="I16" s="35">
        <v>11740.736000000001</v>
      </c>
      <c r="J16" s="52">
        <v>7490.8032000000003</v>
      </c>
      <c r="K16" s="53">
        <v>39.708300000000001</v>
      </c>
      <c r="L16" s="53">
        <v>42.148899999999998</v>
      </c>
      <c r="M16" s="53">
        <v>43.468200000000003</v>
      </c>
      <c r="N16" s="53">
        <v>11971.102000000001</v>
      </c>
      <c r="O16" s="69">
        <f t="shared" si="1"/>
        <v>1.5879505487939521E-2</v>
      </c>
      <c r="P16" s="55">
        <f t="shared" si="0"/>
        <v>-0.33859999999999957</v>
      </c>
      <c r="Q16" s="72">
        <f t="shared" si="2"/>
        <v>101.96210867870636</v>
      </c>
      <c r="R16" s="79"/>
    </row>
    <row r="17" spans="2:18" x14ac:dyDescent="0.3">
      <c r="B17" s="12"/>
      <c r="C17" s="4"/>
      <c r="D17" s="4">
        <v>27</v>
      </c>
      <c r="E17" s="34">
        <v>3321.3031999999998</v>
      </c>
      <c r="F17" s="35">
        <v>37.541200000000003</v>
      </c>
      <c r="G17" s="35">
        <v>40.502699999999997</v>
      </c>
      <c r="H17" s="35">
        <v>41.533299999999997</v>
      </c>
      <c r="I17" s="35">
        <v>9781.7000000000007</v>
      </c>
      <c r="J17" s="52">
        <v>3207.5192000000002</v>
      </c>
      <c r="K17" s="53">
        <v>36.016399999999997</v>
      </c>
      <c r="L17" s="53">
        <v>39.124400000000001</v>
      </c>
      <c r="M17" s="53">
        <v>40.177799999999998</v>
      </c>
      <c r="N17" s="53">
        <v>10593.463</v>
      </c>
      <c r="O17" s="69">
        <f t="shared" si="1"/>
        <v>3.425884152943328E-2</v>
      </c>
      <c r="P17" s="55">
        <f t="shared" si="0"/>
        <v>-1.5248000000000062</v>
      </c>
      <c r="Q17" s="72">
        <f t="shared" si="2"/>
        <v>108.29879264340553</v>
      </c>
      <c r="R17" s="79"/>
    </row>
    <row r="18" spans="2:18" x14ac:dyDescent="0.3">
      <c r="B18" s="12"/>
      <c r="C18" s="4"/>
      <c r="D18" s="4">
        <v>32</v>
      </c>
      <c r="E18" s="34">
        <v>1539.1551999999999</v>
      </c>
      <c r="F18" s="35">
        <v>34.950899999999997</v>
      </c>
      <c r="G18" s="35">
        <v>38.911099999999998</v>
      </c>
      <c r="H18" s="35">
        <v>39.996699999999997</v>
      </c>
      <c r="I18" s="35">
        <v>8737.8559999999998</v>
      </c>
      <c r="J18" s="52">
        <v>1519.3543999999999</v>
      </c>
      <c r="K18" s="53">
        <v>32.766500000000001</v>
      </c>
      <c r="L18" s="53">
        <v>37.323</v>
      </c>
      <c r="M18" s="53">
        <v>38.863799999999998</v>
      </c>
      <c r="N18" s="53">
        <v>9453.5069999999996</v>
      </c>
      <c r="O18" s="69">
        <f t="shared" si="1"/>
        <v>1.2864719555246918E-2</v>
      </c>
      <c r="P18" s="55">
        <f t="shared" si="0"/>
        <v>-2.1843999999999966</v>
      </c>
      <c r="Q18" s="72">
        <f t="shared" si="2"/>
        <v>108.19023568252898</v>
      </c>
      <c r="R18" s="79"/>
    </row>
    <row r="19" spans="2:18" ht="17.25" thickBot="1" x14ac:dyDescent="0.35">
      <c r="B19" s="12"/>
      <c r="C19" s="5"/>
      <c r="D19" s="5">
        <v>37</v>
      </c>
      <c r="E19" s="34">
        <v>718.23040000000003</v>
      </c>
      <c r="F19" s="35">
        <v>32.441200000000002</v>
      </c>
      <c r="G19" s="35">
        <v>37.709899999999998</v>
      </c>
      <c r="H19" s="35">
        <v>39.081499999999998</v>
      </c>
      <c r="I19" s="35">
        <v>8075.0879999999997</v>
      </c>
      <c r="J19" s="52">
        <v>708.78639999999996</v>
      </c>
      <c r="K19" s="53">
        <v>30.108799999999999</v>
      </c>
      <c r="L19" s="53">
        <v>36.389000000000003</v>
      </c>
      <c r="M19" s="53">
        <v>38.276899999999998</v>
      </c>
      <c r="N19" s="53">
        <v>8636.3619999999992</v>
      </c>
      <c r="O19" s="69">
        <f t="shared" si="1"/>
        <v>1.3148983947212584E-2</v>
      </c>
      <c r="P19" s="55">
        <f t="shared" si="0"/>
        <v>-2.3324000000000034</v>
      </c>
      <c r="Q19" s="72">
        <f t="shared" si="2"/>
        <v>106.95068586249462</v>
      </c>
      <c r="R19" s="79"/>
    </row>
    <row r="20" spans="2:18" x14ac:dyDescent="0.3">
      <c r="B20" s="12"/>
      <c r="C20" s="3" t="s">
        <v>9</v>
      </c>
      <c r="D20" s="3">
        <v>22</v>
      </c>
      <c r="E20" s="34">
        <v>18068.439200000001</v>
      </c>
      <c r="F20" s="35">
        <v>38.460500000000003</v>
      </c>
      <c r="G20" s="35">
        <v>40.091099999999997</v>
      </c>
      <c r="H20" s="35">
        <v>43.575600000000001</v>
      </c>
      <c r="I20" s="35">
        <v>27732.06</v>
      </c>
      <c r="J20" s="52">
        <v>18116.350399999999</v>
      </c>
      <c r="K20" s="53">
        <v>38.271099999999997</v>
      </c>
      <c r="L20" s="53">
        <v>40.0274</v>
      </c>
      <c r="M20" s="53">
        <v>43.473199999999999</v>
      </c>
      <c r="N20" s="53">
        <v>27728.807000000001</v>
      </c>
      <c r="O20" s="69">
        <f t="shared" si="1"/>
        <v>2.6516512837477762E-3</v>
      </c>
      <c r="P20" s="55">
        <f t="shared" si="0"/>
        <v>-0.18940000000000623</v>
      </c>
      <c r="Q20" s="72">
        <f t="shared" si="2"/>
        <v>99.988269894122539</v>
      </c>
      <c r="R20" s="78"/>
    </row>
    <row r="21" spans="2:18" x14ac:dyDescent="0.3">
      <c r="B21" s="12"/>
      <c r="C21" s="4"/>
      <c r="D21" s="4">
        <v>27</v>
      </c>
      <c r="E21" s="34">
        <v>5707.7856000000002</v>
      </c>
      <c r="F21" s="35">
        <v>36.847000000000001</v>
      </c>
      <c r="G21" s="35">
        <v>39.077599999999997</v>
      </c>
      <c r="H21" s="35">
        <v>41.885300000000001</v>
      </c>
      <c r="I21" s="35">
        <v>21796.498</v>
      </c>
      <c r="J21" s="52">
        <v>5668.0079999999998</v>
      </c>
      <c r="K21" s="53">
        <v>35.405700000000003</v>
      </c>
      <c r="L21" s="53">
        <v>38.360300000000002</v>
      </c>
      <c r="M21" s="53">
        <v>40.335799999999999</v>
      </c>
      <c r="N21" s="53">
        <v>22380.267</v>
      </c>
      <c r="O21" s="69">
        <f t="shared" si="1"/>
        <v>6.9690073852809653E-3</v>
      </c>
      <c r="P21" s="55">
        <f t="shared" si="0"/>
        <v>-1.4412999999999982</v>
      </c>
      <c r="Q21" s="72">
        <f t="shared" si="2"/>
        <v>102.67826969268184</v>
      </c>
      <c r="R21" s="78"/>
    </row>
    <row r="22" spans="2:18" x14ac:dyDescent="0.3">
      <c r="B22" s="12"/>
      <c r="C22" s="4"/>
      <c r="D22" s="4">
        <v>32</v>
      </c>
      <c r="E22" s="34">
        <v>2672.6120000000001</v>
      </c>
      <c r="F22" s="35">
        <v>34.947699999999998</v>
      </c>
      <c r="G22" s="35">
        <v>38.246000000000002</v>
      </c>
      <c r="H22" s="35">
        <v>40.3446</v>
      </c>
      <c r="I22" s="35">
        <v>19229.233</v>
      </c>
      <c r="J22" s="52">
        <v>2654.2296000000001</v>
      </c>
      <c r="K22" s="53">
        <v>32.7727</v>
      </c>
      <c r="L22" s="53">
        <v>37.4251</v>
      </c>
      <c r="M22" s="53">
        <v>38.845399999999998</v>
      </c>
      <c r="N22" s="53">
        <v>20004.366999999998</v>
      </c>
      <c r="O22" s="69">
        <f t="shared" si="1"/>
        <v>6.8780653532948145E-3</v>
      </c>
      <c r="P22" s="55">
        <f t="shared" si="0"/>
        <v>-2.1749999999999972</v>
      </c>
      <c r="Q22" s="72">
        <f t="shared" si="2"/>
        <v>104.03101881390691</v>
      </c>
      <c r="R22" s="78"/>
    </row>
    <row r="23" spans="2:18" ht="17.25" thickBot="1" x14ac:dyDescent="0.35">
      <c r="B23" s="12"/>
      <c r="C23" s="5"/>
      <c r="D23" s="5">
        <v>37</v>
      </c>
      <c r="E23" s="34">
        <v>1371.0160000000001</v>
      </c>
      <c r="F23" s="35">
        <v>32.774099999999997</v>
      </c>
      <c r="G23" s="35">
        <v>37.532600000000002</v>
      </c>
      <c r="H23" s="35">
        <v>39.141399999999997</v>
      </c>
      <c r="I23" s="35">
        <v>17823.045999999998</v>
      </c>
      <c r="J23" s="52">
        <v>1361.5144</v>
      </c>
      <c r="K23" s="53">
        <v>30.372199999999999</v>
      </c>
      <c r="L23" s="53">
        <v>36.774500000000003</v>
      </c>
      <c r="M23" s="53">
        <v>37.870600000000003</v>
      </c>
      <c r="N23" s="53">
        <v>18455.986000000001</v>
      </c>
      <c r="O23" s="69">
        <f t="shared" si="1"/>
        <v>6.9303348757418243E-3</v>
      </c>
      <c r="P23" s="55">
        <f t="shared" si="0"/>
        <v>-2.4018999999999977</v>
      </c>
      <c r="Q23" s="72">
        <f t="shared" si="2"/>
        <v>103.55124483211233</v>
      </c>
      <c r="R23" s="79"/>
    </row>
    <row r="24" spans="2:18" x14ac:dyDescent="0.3">
      <c r="B24" s="12"/>
      <c r="C24" s="3" t="s">
        <v>10</v>
      </c>
      <c r="D24" s="3">
        <v>22</v>
      </c>
      <c r="E24" s="34">
        <v>17277.917600000001</v>
      </c>
      <c r="F24" s="35">
        <v>39.151499999999999</v>
      </c>
      <c r="G24" s="35">
        <v>43.779299999999999</v>
      </c>
      <c r="H24" s="35">
        <v>44.994700000000002</v>
      </c>
      <c r="I24" s="35">
        <v>32309.919000000002</v>
      </c>
      <c r="J24" s="52">
        <v>17319.856800000001</v>
      </c>
      <c r="K24" s="53">
        <v>38.8369</v>
      </c>
      <c r="L24" s="53">
        <v>43.584200000000003</v>
      </c>
      <c r="M24" s="53">
        <v>44.639299999999999</v>
      </c>
      <c r="N24" s="53">
        <v>32420.708999999999</v>
      </c>
      <c r="O24" s="69">
        <f t="shared" si="1"/>
        <v>2.4273295527234549E-3</v>
      </c>
      <c r="P24" s="55">
        <f t="shared" si="0"/>
        <v>-0.31459999999999866</v>
      </c>
      <c r="Q24" s="72">
        <f t="shared" si="2"/>
        <v>100.34289779556549</v>
      </c>
      <c r="R24" s="79"/>
    </row>
    <row r="25" spans="2:18" x14ac:dyDescent="0.3">
      <c r="B25" s="12"/>
      <c r="C25" s="4"/>
      <c r="D25" s="4">
        <v>27</v>
      </c>
      <c r="E25" s="34">
        <v>6009.9232000000002</v>
      </c>
      <c r="F25" s="35">
        <v>37.474200000000003</v>
      </c>
      <c r="G25" s="35">
        <v>42.517699999999998</v>
      </c>
      <c r="H25" s="35">
        <v>43.023800000000001</v>
      </c>
      <c r="I25" s="35">
        <v>26349.039000000001</v>
      </c>
      <c r="J25" s="52">
        <v>5977.4207999999999</v>
      </c>
      <c r="K25" s="53">
        <v>36.957000000000001</v>
      </c>
      <c r="L25" s="53">
        <v>41.950800000000001</v>
      </c>
      <c r="M25" s="53">
        <v>42.281599999999997</v>
      </c>
      <c r="N25" s="53">
        <v>27552.893</v>
      </c>
      <c r="O25" s="69">
        <f t="shared" si="1"/>
        <v>5.4081223533772125E-3</v>
      </c>
      <c r="P25" s="55">
        <f t="shared" si="0"/>
        <v>-0.51720000000000255</v>
      </c>
      <c r="Q25" s="72">
        <f t="shared" si="2"/>
        <v>104.56887251182101</v>
      </c>
      <c r="R25" s="79"/>
    </row>
    <row r="26" spans="2:18" x14ac:dyDescent="0.3">
      <c r="B26" s="12"/>
      <c r="C26" s="4"/>
      <c r="D26" s="4">
        <v>32</v>
      </c>
      <c r="E26" s="34">
        <v>2818.4263999999998</v>
      </c>
      <c r="F26" s="35">
        <v>35.625999999999998</v>
      </c>
      <c r="G26" s="35">
        <v>41.2941</v>
      </c>
      <c r="H26" s="35">
        <v>41.234499999999997</v>
      </c>
      <c r="I26" s="35">
        <v>23096.433000000001</v>
      </c>
      <c r="J26" s="52">
        <v>2801.4535999999998</v>
      </c>
      <c r="K26" s="53">
        <v>34.844000000000001</v>
      </c>
      <c r="L26" s="53">
        <v>40.6676</v>
      </c>
      <c r="M26" s="53">
        <v>40.508099999999999</v>
      </c>
      <c r="N26" s="53">
        <v>23989.94</v>
      </c>
      <c r="O26" s="69">
        <f t="shared" si="1"/>
        <v>6.0220838124422933E-3</v>
      </c>
      <c r="P26" s="55">
        <f t="shared" si="0"/>
        <v>-0.78199999999999648</v>
      </c>
      <c r="Q26" s="72">
        <f t="shared" si="2"/>
        <v>103.86859304205112</v>
      </c>
      <c r="R26" s="79"/>
    </row>
    <row r="27" spans="2:18" ht="17.25" thickBot="1" x14ac:dyDescent="0.35">
      <c r="B27" s="12"/>
      <c r="C27" s="5"/>
      <c r="D27" s="5">
        <v>37</v>
      </c>
      <c r="E27" s="34">
        <v>1474.4975999999999</v>
      </c>
      <c r="F27" s="35">
        <v>33.634099999999997</v>
      </c>
      <c r="G27" s="35">
        <v>40.328499999999998</v>
      </c>
      <c r="H27" s="35">
        <v>39.905999999999999</v>
      </c>
      <c r="I27" s="35">
        <v>20992.614000000001</v>
      </c>
      <c r="J27" s="52">
        <v>1467.0744</v>
      </c>
      <c r="K27" s="53">
        <v>32.535600000000002</v>
      </c>
      <c r="L27" s="53">
        <v>39.783200000000001</v>
      </c>
      <c r="M27" s="53">
        <v>39.341299999999997</v>
      </c>
      <c r="N27" s="53">
        <v>21468.848000000002</v>
      </c>
      <c r="O27" s="69">
        <f t="shared" si="1"/>
        <v>5.0343927314632133E-3</v>
      </c>
      <c r="P27" s="55">
        <f t="shared" si="0"/>
        <v>-1.0984999999999943</v>
      </c>
      <c r="Q27" s="72">
        <f t="shared" si="2"/>
        <v>102.26857884396865</v>
      </c>
      <c r="R27" s="79"/>
    </row>
    <row r="28" spans="2:18" x14ac:dyDescent="0.3">
      <c r="B28" s="12"/>
      <c r="C28" s="3" t="s">
        <v>11</v>
      </c>
      <c r="D28" s="3">
        <v>22</v>
      </c>
      <c r="E28" s="34">
        <v>39145.364000000001</v>
      </c>
      <c r="F28" s="35">
        <v>37.392499999999998</v>
      </c>
      <c r="G28" s="35">
        <v>42.097999999999999</v>
      </c>
      <c r="H28" s="35">
        <v>44.276400000000002</v>
      </c>
      <c r="I28" s="35">
        <v>37749.086000000003</v>
      </c>
      <c r="J28" s="52">
        <v>39096.0576</v>
      </c>
      <c r="K28" s="53">
        <v>37.3249</v>
      </c>
      <c r="L28" s="53">
        <v>41.930399999999999</v>
      </c>
      <c r="M28" s="53">
        <v>44.1021</v>
      </c>
      <c r="N28" s="53">
        <v>39689.201000000001</v>
      </c>
      <c r="O28" s="69">
        <f t="shared" si="1"/>
        <v>1.2595718869800598E-3</v>
      </c>
      <c r="P28" s="55">
        <f t="shared" ref="P28:P63" si="3">(K28-F28)</f>
        <v>-6.7599999999998772E-2</v>
      </c>
      <c r="Q28" s="72">
        <f t="shared" si="2"/>
        <v>105.13950192065577</v>
      </c>
      <c r="R28" s="78"/>
    </row>
    <row r="29" spans="2:18" x14ac:dyDescent="0.3">
      <c r="B29" s="12"/>
      <c r="C29" s="4"/>
      <c r="D29" s="4">
        <v>27</v>
      </c>
      <c r="E29" s="34">
        <v>7218.6679999999997</v>
      </c>
      <c r="F29" s="35">
        <v>35.279800000000002</v>
      </c>
      <c r="G29" s="35">
        <v>40.814900000000002</v>
      </c>
      <c r="H29" s="35">
        <v>43.141300000000001</v>
      </c>
      <c r="I29" s="35">
        <v>25303.088</v>
      </c>
      <c r="J29" s="52">
        <v>7188.1559999999999</v>
      </c>
      <c r="K29" s="53">
        <v>34.709000000000003</v>
      </c>
      <c r="L29" s="53">
        <v>39.856299999999997</v>
      </c>
      <c r="M29" s="53">
        <v>42.304000000000002</v>
      </c>
      <c r="N29" s="53">
        <v>26957.873</v>
      </c>
      <c r="O29" s="69">
        <f t="shared" si="1"/>
        <v>4.2268185765018864E-3</v>
      </c>
      <c r="P29" s="55">
        <f t="shared" si="3"/>
        <v>-0.57079999999999842</v>
      </c>
      <c r="Q29" s="72">
        <f t="shared" si="2"/>
        <v>106.53985394984201</v>
      </c>
      <c r="R29" s="78"/>
    </row>
    <row r="30" spans="2:18" x14ac:dyDescent="0.3">
      <c r="B30" s="12"/>
      <c r="C30" s="4"/>
      <c r="D30" s="4">
        <v>32</v>
      </c>
      <c r="E30" s="34">
        <v>2248.5976000000001</v>
      </c>
      <c r="F30" s="35">
        <v>33.841700000000003</v>
      </c>
      <c r="G30" s="35">
        <v>39.625300000000003</v>
      </c>
      <c r="H30" s="35">
        <v>42.0961</v>
      </c>
      <c r="I30" s="35">
        <v>21695.238000000001</v>
      </c>
      <c r="J30" s="52">
        <v>2238.5648000000001</v>
      </c>
      <c r="K30" s="53">
        <v>30.951899999999998</v>
      </c>
      <c r="L30" s="53">
        <v>38.194299999999998</v>
      </c>
      <c r="M30" s="53">
        <v>40.861499999999999</v>
      </c>
      <c r="N30" s="53">
        <v>22351.235000000001</v>
      </c>
      <c r="O30" s="69">
        <f t="shared" si="1"/>
        <v>4.4618032145902634E-3</v>
      </c>
      <c r="P30" s="55">
        <f t="shared" si="3"/>
        <v>-2.8898000000000046</v>
      </c>
      <c r="Q30" s="72">
        <f t="shared" si="2"/>
        <v>103.02369118974403</v>
      </c>
      <c r="R30" s="78"/>
    </row>
    <row r="31" spans="2:18" ht="17.25" thickBot="1" x14ac:dyDescent="0.35">
      <c r="B31" s="13"/>
      <c r="C31" s="5"/>
      <c r="D31" s="5">
        <v>37</v>
      </c>
      <c r="E31" s="30">
        <v>971.452</v>
      </c>
      <c r="F31" s="31">
        <v>31.9834</v>
      </c>
      <c r="G31" s="31">
        <v>38.697200000000002</v>
      </c>
      <c r="H31" s="31">
        <v>41.279299999999999</v>
      </c>
      <c r="I31" s="31">
        <v>20378.986000000001</v>
      </c>
      <c r="J31" s="43">
        <v>966.06560000000002</v>
      </c>
      <c r="K31" s="44">
        <v>29.764299999999999</v>
      </c>
      <c r="L31" s="44">
        <v>37.9803</v>
      </c>
      <c r="M31" s="44">
        <v>40.590800000000002</v>
      </c>
      <c r="N31" s="44">
        <v>20545.063999999998</v>
      </c>
      <c r="O31" s="64">
        <f t="shared" si="1"/>
        <v>5.5446898045399878E-3</v>
      </c>
      <c r="P31" s="56">
        <f t="shared" si="3"/>
        <v>-2.219100000000001</v>
      </c>
      <c r="Q31" s="65">
        <f t="shared" si="2"/>
        <v>100.81494731877238</v>
      </c>
      <c r="R31" s="79"/>
    </row>
    <row r="32" spans="2:18" x14ac:dyDescent="0.3">
      <c r="B32" s="11" t="s">
        <v>12</v>
      </c>
      <c r="C32" s="3" t="s">
        <v>13</v>
      </c>
      <c r="D32" s="3" t="s">
        <v>49</v>
      </c>
      <c r="E32" s="32">
        <v>3436.8503999999998</v>
      </c>
      <c r="F32" s="33">
        <v>40.417200000000001</v>
      </c>
      <c r="G32" s="33">
        <v>43.030799999999999</v>
      </c>
      <c r="H32" s="33">
        <v>43.585000000000001</v>
      </c>
      <c r="I32" s="33">
        <v>5839.683</v>
      </c>
      <c r="J32" s="49">
        <v>3416.5976000000001</v>
      </c>
      <c r="K32" s="50">
        <v>39.1051</v>
      </c>
      <c r="L32" s="50">
        <v>41.9634</v>
      </c>
      <c r="M32" s="50">
        <v>42.247300000000003</v>
      </c>
      <c r="N32" s="50">
        <v>5919.9610000000002</v>
      </c>
      <c r="O32" s="69">
        <f t="shared" si="1"/>
        <v>5.8928372326010328E-3</v>
      </c>
      <c r="P32" s="55">
        <f t="shared" si="3"/>
        <v>-1.3121000000000009</v>
      </c>
      <c r="Q32" s="72">
        <f t="shared" si="2"/>
        <v>101.37469790740353</v>
      </c>
      <c r="R32" s="79"/>
    </row>
    <row r="33" spans="2:18" x14ac:dyDescent="0.3">
      <c r="B33" s="12" t="s">
        <v>14</v>
      </c>
      <c r="C33" s="4"/>
      <c r="D33" s="4" t="s">
        <v>50</v>
      </c>
      <c r="E33" s="34">
        <v>1656.9272000000001</v>
      </c>
      <c r="F33" s="35">
        <v>37.325000000000003</v>
      </c>
      <c r="G33" s="35">
        <v>40.685400000000001</v>
      </c>
      <c r="H33" s="35">
        <v>40.8628</v>
      </c>
      <c r="I33" s="35">
        <v>4973.0069999999996</v>
      </c>
      <c r="J33" s="52">
        <v>1647.7023999999999</v>
      </c>
      <c r="K33" s="53">
        <v>36.018099999999997</v>
      </c>
      <c r="L33" s="53">
        <v>39.321199999999997</v>
      </c>
      <c r="M33" s="53">
        <v>39.415300000000002</v>
      </c>
      <c r="N33" s="53">
        <v>5152.5169999999998</v>
      </c>
      <c r="O33" s="69">
        <f t="shared" si="1"/>
        <v>5.5674141869360263E-3</v>
      </c>
      <c r="P33" s="55">
        <f t="shared" si="3"/>
        <v>-1.3069000000000059</v>
      </c>
      <c r="Q33" s="72">
        <f t="shared" si="2"/>
        <v>103.60968725762903</v>
      </c>
      <c r="R33" s="79"/>
    </row>
    <row r="34" spans="2:18" x14ac:dyDescent="0.3">
      <c r="B34" s="12"/>
      <c r="C34" s="4"/>
      <c r="D34" s="4" t="s">
        <v>51</v>
      </c>
      <c r="E34" s="34">
        <v>818.83839999999998</v>
      </c>
      <c r="F34" s="35">
        <v>34.4054</v>
      </c>
      <c r="G34" s="35">
        <v>38.665799999999997</v>
      </c>
      <c r="H34" s="35">
        <v>38.631</v>
      </c>
      <c r="I34" s="35">
        <v>4322.2209999999995</v>
      </c>
      <c r="J34" s="52">
        <v>814.05679999999995</v>
      </c>
      <c r="K34" s="53">
        <v>32.581000000000003</v>
      </c>
      <c r="L34" s="53">
        <v>37.064900000000002</v>
      </c>
      <c r="M34" s="53">
        <v>36.986800000000002</v>
      </c>
      <c r="N34" s="53">
        <v>4436.4290000000001</v>
      </c>
      <c r="O34" s="69">
        <f t="shared" si="1"/>
        <v>5.8394916506114341E-3</v>
      </c>
      <c r="P34" s="55">
        <f t="shared" si="3"/>
        <v>-1.8243999999999971</v>
      </c>
      <c r="Q34" s="72">
        <f t="shared" si="2"/>
        <v>102.64234522020047</v>
      </c>
      <c r="R34" s="79"/>
    </row>
    <row r="35" spans="2:18" ht="17.25" thickBot="1" x14ac:dyDescent="0.35">
      <c r="B35" s="12"/>
      <c r="C35" s="5"/>
      <c r="D35" s="5" t="s">
        <v>52</v>
      </c>
      <c r="E35" s="34">
        <v>433.03919999999999</v>
      </c>
      <c r="F35" s="35">
        <v>31.9117</v>
      </c>
      <c r="G35" s="35">
        <v>37.156599999999997</v>
      </c>
      <c r="H35" s="35">
        <v>36.982100000000003</v>
      </c>
      <c r="I35" s="35">
        <v>3858.3850000000002</v>
      </c>
      <c r="J35" s="52">
        <v>430.48399999999998</v>
      </c>
      <c r="K35" s="53">
        <v>29.729800000000001</v>
      </c>
      <c r="L35" s="53">
        <v>36.012</v>
      </c>
      <c r="M35" s="53">
        <v>35.7408</v>
      </c>
      <c r="N35" s="53">
        <v>3959.52</v>
      </c>
      <c r="O35" s="69">
        <f t="shared" si="1"/>
        <v>5.9006205442833203E-3</v>
      </c>
      <c r="P35" s="55">
        <f t="shared" si="3"/>
        <v>-2.1818999999999988</v>
      </c>
      <c r="Q35" s="72">
        <f t="shared" si="2"/>
        <v>102.62117440328012</v>
      </c>
      <c r="R35" s="79"/>
    </row>
    <row r="36" spans="2:18" x14ac:dyDescent="0.3">
      <c r="B36" s="12"/>
      <c r="C36" s="3" t="s">
        <v>15</v>
      </c>
      <c r="D36" s="3">
        <v>22</v>
      </c>
      <c r="E36" s="34">
        <v>3621.6496000000002</v>
      </c>
      <c r="F36" s="35">
        <v>40.171399999999998</v>
      </c>
      <c r="G36" s="35">
        <v>43.512900000000002</v>
      </c>
      <c r="H36" s="35">
        <v>45.011099999999999</v>
      </c>
      <c r="I36" s="35">
        <v>6333.3459999999995</v>
      </c>
      <c r="J36" s="52">
        <v>3609.6664000000001</v>
      </c>
      <c r="K36" s="53">
        <v>38.735300000000002</v>
      </c>
      <c r="L36" s="53">
        <v>42.383400000000002</v>
      </c>
      <c r="M36" s="53">
        <v>43.618899999999996</v>
      </c>
      <c r="N36" s="53">
        <v>6378.57</v>
      </c>
      <c r="O36" s="69">
        <f t="shared" si="1"/>
        <v>3.308768468379747E-3</v>
      </c>
      <c r="P36" s="55">
        <f t="shared" si="3"/>
        <v>-1.4360999999999962</v>
      </c>
      <c r="Q36" s="72">
        <f t="shared" si="2"/>
        <v>100.71406172977129</v>
      </c>
      <c r="R36" s="78"/>
    </row>
    <row r="37" spans="2:18" x14ac:dyDescent="0.3">
      <c r="B37" s="12"/>
      <c r="C37" s="4"/>
      <c r="D37" s="4">
        <v>27</v>
      </c>
      <c r="E37" s="34">
        <v>1700.6128000000001</v>
      </c>
      <c r="F37" s="35">
        <v>37.654000000000003</v>
      </c>
      <c r="G37" s="35">
        <v>41.606000000000002</v>
      </c>
      <c r="H37" s="35">
        <v>42.7502</v>
      </c>
      <c r="I37" s="35">
        <v>5414.5190000000002</v>
      </c>
      <c r="J37" s="52">
        <v>1695.5727999999999</v>
      </c>
      <c r="K37" s="53">
        <v>35.970300000000002</v>
      </c>
      <c r="L37" s="53">
        <v>40.500999999999998</v>
      </c>
      <c r="M37" s="53">
        <v>41.492199999999997</v>
      </c>
      <c r="N37" s="53">
        <v>5504.5469999999996</v>
      </c>
      <c r="O37" s="69">
        <f t="shared" si="1"/>
        <v>2.9636375781719334E-3</v>
      </c>
      <c r="P37" s="55">
        <f t="shared" si="3"/>
        <v>-1.6837000000000018</v>
      </c>
      <c r="Q37" s="72">
        <f t="shared" si="2"/>
        <v>101.6627146381793</v>
      </c>
      <c r="R37" s="78"/>
    </row>
    <row r="38" spans="2:18" x14ac:dyDescent="0.3">
      <c r="B38" s="12"/>
      <c r="C38" s="4"/>
      <c r="D38" s="4">
        <v>32</v>
      </c>
      <c r="E38" s="34">
        <v>857.48</v>
      </c>
      <c r="F38" s="35">
        <v>34.911099999999998</v>
      </c>
      <c r="G38" s="35">
        <v>39.940399999999997</v>
      </c>
      <c r="H38" s="35">
        <v>40.858400000000003</v>
      </c>
      <c r="I38" s="35">
        <v>4825.7120000000004</v>
      </c>
      <c r="J38" s="52">
        <v>855.72159999999997</v>
      </c>
      <c r="K38" s="53">
        <v>32.897799999999997</v>
      </c>
      <c r="L38" s="53">
        <v>38.723599999999998</v>
      </c>
      <c r="M38" s="53">
        <v>39.568399999999997</v>
      </c>
      <c r="N38" s="53">
        <v>4927.7370000000001</v>
      </c>
      <c r="O38" s="69">
        <f t="shared" si="1"/>
        <v>2.050660073704403E-3</v>
      </c>
      <c r="P38" s="55">
        <f t="shared" si="3"/>
        <v>-2.013300000000001</v>
      </c>
      <c r="Q38" s="72">
        <f t="shared" si="2"/>
        <v>102.11419579121174</v>
      </c>
      <c r="R38" s="78"/>
    </row>
    <row r="39" spans="2:18" ht="17.25" thickBot="1" x14ac:dyDescent="0.35">
      <c r="B39" s="12"/>
      <c r="C39" s="5"/>
      <c r="D39" s="5">
        <v>37</v>
      </c>
      <c r="E39" s="34">
        <v>452.03359999999998</v>
      </c>
      <c r="F39" s="35">
        <v>32.1661</v>
      </c>
      <c r="G39" s="35">
        <v>38.617100000000001</v>
      </c>
      <c r="H39" s="35">
        <v>39.441099999999999</v>
      </c>
      <c r="I39" s="35">
        <v>4422.8720000000003</v>
      </c>
      <c r="J39" s="52">
        <v>450.69439999999997</v>
      </c>
      <c r="K39" s="53">
        <v>30.5825</v>
      </c>
      <c r="L39" s="53">
        <v>37.895000000000003</v>
      </c>
      <c r="M39" s="53">
        <v>38.6432</v>
      </c>
      <c r="N39" s="53">
        <v>4533.5230000000001</v>
      </c>
      <c r="O39" s="69">
        <f t="shared" si="1"/>
        <v>2.962611628870078E-3</v>
      </c>
      <c r="P39" s="55">
        <f t="shared" si="3"/>
        <v>-1.5836000000000006</v>
      </c>
      <c r="Q39" s="72">
        <f t="shared" si="2"/>
        <v>102.50179069165917</v>
      </c>
      <c r="R39" s="79"/>
    </row>
    <row r="40" spans="2:18" x14ac:dyDescent="0.3">
      <c r="B40" s="12"/>
      <c r="C40" s="3" t="s">
        <v>16</v>
      </c>
      <c r="D40" s="3">
        <v>22</v>
      </c>
      <c r="E40" s="34">
        <v>6761.32</v>
      </c>
      <c r="F40" s="35">
        <v>38.200000000000003</v>
      </c>
      <c r="G40" s="35">
        <v>41.290199999999999</v>
      </c>
      <c r="H40" s="35">
        <v>42.336500000000001</v>
      </c>
      <c r="I40" s="35">
        <v>6324.8119999999999</v>
      </c>
      <c r="J40" s="52">
        <v>6723.5328</v>
      </c>
      <c r="K40" s="53">
        <v>36.890599999999999</v>
      </c>
      <c r="L40" s="53">
        <v>40.020299999999999</v>
      </c>
      <c r="M40" s="53">
        <v>40.962800000000001</v>
      </c>
      <c r="N40" s="53">
        <v>6499.2049999999999</v>
      </c>
      <c r="O40" s="69">
        <f t="shared" si="1"/>
        <v>5.5887311945004466E-3</v>
      </c>
      <c r="P40" s="55">
        <f t="shared" si="3"/>
        <v>-1.3094000000000037</v>
      </c>
      <c r="Q40" s="72">
        <f t="shared" si="2"/>
        <v>102.757283536649</v>
      </c>
      <c r="R40" s="79"/>
    </row>
    <row r="41" spans="2:18" x14ac:dyDescent="0.3">
      <c r="B41" s="12"/>
      <c r="C41" s="4"/>
      <c r="D41" s="4">
        <v>27</v>
      </c>
      <c r="E41" s="34">
        <v>3082.6343999999999</v>
      </c>
      <c r="F41" s="35">
        <v>34.6753</v>
      </c>
      <c r="G41" s="35">
        <v>38.816899999999997</v>
      </c>
      <c r="H41" s="35">
        <v>39.730499999999999</v>
      </c>
      <c r="I41" s="35">
        <v>5130.3029999999999</v>
      </c>
      <c r="J41" s="52">
        <v>3060.636</v>
      </c>
      <c r="K41" s="53">
        <v>32.537300000000002</v>
      </c>
      <c r="L41" s="53">
        <v>37.250100000000003</v>
      </c>
      <c r="M41" s="53">
        <v>38.082000000000001</v>
      </c>
      <c r="N41" s="53">
        <v>5305.3670000000002</v>
      </c>
      <c r="O41" s="69">
        <f t="shared" si="1"/>
        <v>7.1362338654236612E-3</v>
      </c>
      <c r="P41" s="55">
        <f t="shared" si="3"/>
        <v>-2.1379999999999981</v>
      </c>
      <c r="Q41" s="72">
        <f t="shared" si="2"/>
        <v>103.41235205795839</v>
      </c>
      <c r="R41" s="79"/>
    </row>
    <row r="42" spans="2:18" x14ac:dyDescent="0.3">
      <c r="B42" s="12"/>
      <c r="C42" s="4"/>
      <c r="D42" s="4">
        <v>32</v>
      </c>
      <c r="E42" s="34">
        <v>1454.6472000000001</v>
      </c>
      <c r="F42" s="35">
        <v>31.529800000000002</v>
      </c>
      <c r="G42" s="35">
        <v>37.009399999999999</v>
      </c>
      <c r="H42" s="35">
        <v>37.831699999999998</v>
      </c>
      <c r="I42" s="35">
        <v>4347.1499999999996</v>
      </c>
      <c r="J42" s="52">
        <v>1444.5119999999999</v>
      </c>
      <c r="K42" s="53">
        <v>28.903700000000001</v>
      </c>
      <c r="L42" s="53">
        <v>35.8371</v>
      </c>
      <c r="M42" s="53">
        <v>36.500300000000003</v>
      </c>
      <c r="N42" s="53">
        <v>4373.982</v>
      </c>
      <c r="O42" s="69">
        <f t="shared" si="1"/>
        <v>6.9674626259894267E-3</v>
      </c>
      <c r="P42" s="55">
        <f t="shared" si="3"/>
        <v>-2.626100000000001</v>
      </c>
      <c r="Q42" s="72">
        <f t="shared" si="2"/>
        <v>100.61723197957284</v>
      </c>
      <c r="R42" s="79"/>
    </row>
    <row r="43" spans="2:18" ht="17.25" thickBot="1" x14ac:dyDescent="0.35">
      <c r="B43" s="12"/>
      <c r="C43" s="5"/>
      <c r="D43" s="5">
        <v>37</v>
      </c>
      <c r="E43" s="34">
        <v>686.3184</v>
      </c>
      <c r="F43" s="35">
        <v>28.6083</v>
      </c>
      <c r="G43" s="35">
        <v>35.7119</v>
      </c>
      <c r="H43" s="35">
        <v>36.441499999999998</v>
      </c>
      <c r="I43" s="35">
        <v>3844.4229999999998</v>
      </c>
      <c r="J43" s="52">
        <v>681.11519999999996</v>
      </c>
      <c r="K43" s="53">
        <v>26.362400000000001</v>
      </c>
      <c r="L43" s="53">
        <v>34.758600000000001</v>
      </c>
      <c r="M43" s="53">
        <v>35.368699999999997</v>
      </c>
      <c r="N43" s="53">
        <v>3954.31</v>
      </c>
      <c r="O43" s="69">
        <f t="shared" si="1"/>
        <v>7.5813208563256327E-3</v>
      </c>
      <c r="P43" s="55">
        <f t="shared" si="3"/>
        <v>-2.2458999999999989</v>
      </c>
      <c r="Q43" s="72">
        <f t="shared" si="2"/>
        <v>102.85834831390824</v>
      </c>
      <c r="R43" s="79"/>
    </row>
    <row r="44" spans="2:18" x14ac:dyDescent="0.3">
      <c r="B44" s="12"/>
      <c r="C44" s="3" t="s">
        <v>17</v>
      </c>
      <c r="D44" s="3" t="s">
        <v>53</v>
      </c>
      <c r="E44" s="34">
        <v>4769.4056</v>
      </c>
      <c r="F44" s="35">
        <v>39.023299999999999</v>
      </c>
      <c r="G44" s="35">
        <v>41.366599999999998</v>
      </c>
      <c r="H44" s="35">
        <v>42.841200000000001</v>
      </c>
      <c r="I44" s="35">
        <v>4775.09</v>
      </c>
      <c r="J44" s="52">
        <v>4745.5968000000003</v>
      </c>
      <c r="K44" s="53">
        <v>38.506399999999999</v>
      </c>
      <c r="L44" s="53">
        <v>41.0593</v>
      </c>
      <c r="M44" s="53">
        <v>42.536000000000001</v>
      </c>
      <c r="N44" s="53">
        <v>4870.4369999999999</v>
      </c>
      <c r="O44" s="69">
        <f t="shared" si="1"/>
        <v>4.9919847454365784E-3</v>
      </c>
      <c r="P44" s="55">
        <f t="shared" si="3"/>
        <v>-0.51689999999999969</v>
      </c>
      <c r="Q44" s="72">
        <f t="shared" si="2"/>
        <v>101.99675817628568</v>
      </c>
      <c r="R44" s="78"/>
    </row>
    <row r="45" spans="2:18" x14ac:dyDescent="0.3">
      <c r="B45" s="12"/>
      <c r="C45" s="4"/>
      <c r="D45" s="4" t="s">
        <v>54</v>
      </c>
      <c r="E45" s="34">
        <v>2019.4328</v>
      </c>
      <c r="F45" s="35">
        <v>35.8247</v>
      </c>
      <c r="G45" s="35">
        <v>39.074100000000001</v>
      </c>
      <c r="H45" s="35">
        <v>40.692100000000003</v>
      </c>
      <c r="I45" s="35">
        <v>3918.9140000000002</v>
      </c>
      <c r="J45" s="52">
        <v>1996.704</v>
      </c>
      <c r="K45" s="53">
        <v>34.784599999999998</v>
      </c>
      <c r="L45" s="53">
        <v>38.429900000000004</v>
      </c>
      <c r="M45" s="53">
        <v>40.156599999999997</v>
      </c>
      <c r="N45" s="53">
        <v>3924.42</v>
      </c>
      <c r="O45" s="69">
        <f t="shared" si="1"/>
        <v>1.125504151462732E-2</v>
      </c>
      <c r="P45" s="55">
        <f t="shared" si="3"/>
        <v>-1.0401000000000025</v>
      </c>
      <c r="Q45" s="72">
        <f t="shared" si="2"/>
        <v>100.14049810738382</v>
      </c>
      <c r="R45" s="78"/>
    </row>
    <row r="46" spans="2:18" x14ac:dyDescent="0.3">
      <c r="B46" s="12"/>
      <c r="C46" s="4"/>
      <c r="D46" s="4" t="s">
        <v>55</v>
      </c>
      <c r="E46" s="34">
        <v>946.33119999999997</v>
      </c>
      <c r="F46" s="35">
        <v>32.966700000000003</v>
      </c>
      <c r="G46" s="35">
        <v>37.235999999999997</v>
      </c>
      <c r="H46" s="35">
        <v>38.991599999999998</v>
      </c>
      <c r="I46" s="35">
        <v>3306.9879999999998</v>
      </c>
      <c r="J46" s="52">
        <v>935.03679999999997</v>
      </c>
      <c r="K46" s="53">
        <v>31.3996</v>
      </c>
      <c r="L46" s="53">
        <v>36.541800000000002</v>
      </c>
      <c r="M46" s="53">
        <v>38.32</v>
      </c>
      <c r="N46" s="53">
        <v>3247.6129999999998</v>
      </c>
      <c r="O46" s="69">
        <f t="shared" si="1"/>
        <v>1.1934933562372239E-2</v>
      </c>
      <c r="P46" s="55">
        <f t="shared" si="3"/>
        <v>-1.5671000000000035</v>
      </c>
      <c r="Q46" s="72">
        <f t="shared" si="2"/>
        <v>98.20455955691402</v>
      </c>
      <c r="R46" s="78"/>
    </row>
    <row r="47" spans="2:18" ht="17.25" thickBot="1" x14ac:dyDescent="0.35">
      <c r="B47" s="13"/>
      <c r="C47" s="5"/>
      <c r="D47" s="5" t="s">
        <v>56</v>
      </c>
      <c r="E47" s="30">
        <v>463.8904</v>
      </c>
      <c r="F47" s="31">
        <v>30.330300000000001</v>
      </c>
      <c r="G47" s="31">
        <v>35.947899999999997</v>
      </c>
      <c r="H47" s="31">
        <v>37.686199999999999</v>
      </c>
      <c r="I47" s="31">
        <v>2872.027</v>
      </c>
      <c r="J47" s="43">
        <v>458.80799999999999</v>
      </c>
      <c r="K47" s="44">
        <v>28.920999999999999</v>
      </c>
      <c r="L47" s="44">
        <v>35.191299999999998</v>
      </c>
      <c r="M47" s="44">
        <v>36.918100000000003</v>
      </c>
      <c r="N47" s="44">
        <v>2830.328</v>
      </c>
      <c r="O47" s="69">
        <f t="shared" si="1"/>
        <v>1.0956036167163638E-2</v>
      </c>
      <c r="P47" s="55">
        <f t="shared" si="3"/>
        <v>-1.4093000000000018</v>
      </c>
      <c r="Q47" s="72">
        <f t="shared" si="2"/>
        <v>98.54809860770807</v>
      </c>
      <c r="R47" s="79"/>
    </row>
    <row r="48" spans="2:18" x14ac:dyDescent="0.3">
      <c r="B48" s="11" t="s">
        <v>18</v>
      </c>
      <c r="C48" s="3" t="s">
        <v>19</v>
      </c>
      <c r="D48" s="3" t="s">
        <v>57</v>
      </c>
      <c r="E48" s="32">
        <v>1503.5232000000001</v>
      </c>
      <c r="F48" s="33">
        <v>40.633499999999998</v>
      </c>
      <c r="G48" s="33">
        <v>43.857900000000001</v>
      </c>
      <c r="H48" s="33">
        <v>43.014000000000003</v>
      </c>
      <c r="I48" s="33">
        <v>1579.596</v>
      </c>
      <c r="J48" s="49">
        <v>1490.4576</v>
      </c>
      <c r="K48" s="50">
        <v>39.785499999999999</v>
      </c>
      <c r="L48" s="50">
        <v>43.129399999999997</v>
      </c>
      <c r="M48" s="50">
        <v>42.300899999999999</v>
      </c>
      <c r="N48" s="50">
        <v>1600.1569999999999</v>
      </c>
      <c r="O48" s="70">
        <f t="shared" si="1"/>
        <v>8.689988953945061E-3</v>
      </c>
      <c r="P48" s="57">
        <f t="shared" si="3"/>
        <v>-0.84799999999999898</v>
      </c>
      <c r="Q48" s="71">
        <f t="shared" si="2"/>
        <v>101.30166194394009</v>
      </c>
      <c r="R48" s="79"/>
    </row>
    <row r="49" spans="2:18" x14ac:dyDescent="0.3">
      <c r="B49" s="12" t="s">
        <v>20</v>
      </c>
      <c r="C49" s="4"/>
      <c r="D49" s="4" t="s">
        <v>58</v>
      </c>
      <c r="E49" s="34">
        <v>753.2704</v>
      </c>
      <c r="F49" s="35">
        <v>36.887599999999999</v>
      </c>
      <c r="G49" s="35">
        <v>41.261699999999998</v>
      </c>
      <c r="H49" s="35">
        <v>40.037500000000001</v>
      </c>
      <c r="I49" s="35">
        <v>1362.6769999999999</v>
      </c>
      <c r="J49" s="52">
        <v>746.30399999999997</v>
      </c>
      <c r="K49" s="53">
        <v>35.737699999999997</v>
      </c>
      <c r="L49" s="53">
        <v>40.3108</v>
      </c>
      <c r="M49" s="53">
        <v>39.2224</v>
      </c>
      <c r="N49" s="53">
        <v>1358.809</v>
      </c>
      <c r="O49" s="69">
        <f t="shared" si="1"/>
        <v>9.248206221829534E-3</v>
      </c>
      <c r="P49" s="55">
        <f t="shared" si="3"/>
        <v>-1.1499000000000024</v>
      </c>
      <c r="Q49" s="72">
        <f t="shared" si="2"/>
        <v>99.7161469665959</v>
      </c>
      <c r="R49" s="79"/>
    </row>
    <row r="50" spans="2:18" x14ac:dyDescent="0.3">
      <c r="B50" s="12"/>
      <c r="C50" s="4"/>
      <c r="D50" s="4" t="s">
        <v>59</v>
      </c>
      <c r="E50" s="34">
        <v>375.59039999999999</v>
      </c>
      <c r="F50" s="35">
        <v>33.542700000000004</v>
      </c>
      <c r="G50" s="35">
        <v>39.262500000000003</v>
      </c>
      <c r="H50" s="35">
        <v>37.760100000000001</v>
      </c>
      <c r="I50" s="35">
        <v>1178.7380000000001</v>
      </c>
      <c r="J50" s="52">
        <v>373.32960000000003</v>
      </c>
      <c r="K50" s="53">
        <v>32.917900000000003</v>
      </c>
      <c r="L50" s="53">
        <v>38.546399999999998</v>
      </c>
      <c r="M50" s="53">
        <v>37.267899999999997</v>
      </c>
      <c r="N50" s="53">
        <v>1200.3119999999999</v>
      </c>
      <c r="O50" s="69">
        <f t="shared" si="1"/>
        <v>6.0193231775890988E-3</v>
      </c>
      <c r="P50" s="55">
        <f t="shared" si="3"/>
        <v>-0.62480000000000047</v>
      </c>
      <c r="Q50" s="72">
        <f t="shared" si="2"/>
        <v>101.83026253501625</v>
      </c>
      <c r="R50" s="79"/>
    </row>
    <row r="51" spans="2:18" ht="17.25" thickBot="1" x14ac:dyDescent="0.35">
      <c r="B51" s="12"/>
      <c r="C51" s="5"/>
      <c r="D51" s="5" t="s">
        <v>60</v>
      </c>
      <c r="E51" s="34">
        <v>195.85040000000001</v>
      </c>
      <c r="F51" s="35">
        <v>30.7577</v>
      </c>
      <c r="G51" s="35">
        <v>37.816099999999999</v>
      </c>
      <c r="H51" s="35">
        <v>36.136000000000003</v>
      </c>
      <c r="I51" s="35">
        <v>1043.376</v>
      </c>
      <c r="J51" s="52">
        <v>194.7072</v>
      </c>
      <c r="K51" s="53">
        <v>30.416</v>
      </c>
      <c r="L51" s="53">
        <v>37.220599999999997</v>
      </c>
      <c r="M51" s="53">
        <v>35.710999999999999</v>
      </c>
      <c r="N51" s="53">
        <v>1070.568</v>
      </c>
      <c r="O51" s="69">
        <f t="shared" si="1"/>
        <v>5.8371083234959303E-3</v>
      </c>
      <c r="P51" s="55">
        <f t="shared" si="3"/>
        <v>-0.34169999999999945</v>
      </c>
      <c r="Q51" s="72">
        <f t="shared" si="2"/>
        <v>102.60615540322952</v>
      </c>
      <c r="R51" s="79"/>
    </row>
    <row r="52" spans="2:18" x14ac:dyDescent="0.3">
      <c r="B52" s="12"/>
      <c r="C52" s="3" t="s">
        <v>21</v>
      </c>
      <c r="D52" s="3" t="s">
        <v>61</v>
      </c>
      <c r="E52" s="34">
        <v>1609.3576</v>
      </c>
      <c r="F52" s="35">
        <v>37.956600000000002</v>
      </c>
      <c r="G52" s="35">
        <v>43.056399999999996</v>
      </c>
      <c r="H52" s="35">
        <v>44.061</v>
      </c>
      <c r="I52" s="35">
        <v>1671.4490000000001</v>
      </c>
      <c r="J52" s="52">
        <v>1602.8984</v>
      </c>
      <c r="K52" s="53">
        <v>36.5657</v>
      </c>
      <c r="L52" s="53">
        <v>41.593699999999998</v>
      </c>
      <c r="M52" s="53">
        <v>42.5379</v>
      </c>
      <c r="N52" s="53">
        <v>1671.2460000000001</v>
      </c>
      <c r="O52" s="69">
        <f t="shared" si="1"/>
        <v>4.0135268879955641E-3</v>
      </c>
      <c r="P52" s="55">
        <f t="shared" si="3"/>
        <v>-1.390900000000002</v>
      </c>
      <c r="Q52" s="72">
        <f t="shared" si="2"/>
        <v>99.987854849295431</v>
      </c>
      <c r="R52" s="78"/>
    </row>
    <row r="53" spans="2:18" x14ac:dyDescent="0.3">
      <c r="B53" s="12"/>
      <c r="C53" s="4"/>
      <c r="D53" s="4" t="s">
        <v>62</v>
      </c>
      <c r="E53" s="34">
        <v>630.0136</v>
      </c>
      <c r="F53" s="35">
        <v>34.620699999999999</v>
      </c>
      <c r="G53" s="35">
        <v>41.050899999999999</v>
      </c>
      <c r="H53" s="35">
        <v>42.008699999999997</v>
      </c>
      <c r="I53" s="35">
        <v>1278.2190000000001</v>
      </c>
      <c r="J53" s="52">
        <v>627.51199999999994</v>
      </c>
      <c r="K53" s="53">
        <v>32.780999999999999</v>
      </c>
      <c r="L53" s="53">
        <v>39.527500000000003</v>
      </c>
      <c r="M53" s="53">
        <v>40.378999999999998</v>
      </c>
      <c r="N53" s="53">
        <v>1341.961</v>
      </c>
      <c r="O53" s="69">
        <f t="shared" si="1"/>
        <v>3.9707079339240505E-3</v>
      </c>
      <c r="P53" s="55">
        <f t="shared" si="3"/>
        <v>-1.8397000000000006</v>
      </c>
      <c r="Q53" s="72">
        <f t="shared" si="2"/>
        <v>104.9867823901851</v>
      </c>
      <c r="R53" s="78"/>
    </row>
    <row r="54" spans="2:18" x14ac:dyDescent="0.3">
      <c r="B54" s="12"/>
      <c r="C54" s="4"/>
      <c r="D54" s="4" t="s">
        <v>63</v>
      </c>
      <c r="E54" s="34">
        <v>283.2208</v>
      </c>
      <c r="F54" s="35">
        <v>31.793199999999999</v>
      </c>
      <c r="G54" s="35">
        <v>39.561500000000002</v>
      </c>
      <c r="H54" s="35">
        <v>40.473799999999997</v>
      </c>
      <c r="I54" s="35">
        <v>1087.0409999999999</v>
      </c>
      <c r="J54" s="52">
        <v>281.94639999999998</v>
      </c>
      <c r="K54" s="53">
        <v>29.625900000000001</v>
      </c>
      <c r="L54" s="53">
        <v>38.347200000000001</v>
      </c>
      <c r="M54" s="53">
        <v>39.102899999999998</v>
      </c>
      <c r="N54" s="53">
        <v>1147.662</v>
      </c>
      <c r="O54" s="69">
        <f t="shared" si="1"/>
        <v>4.4996695157983246E-3</v>
      </c>
      <c r="P54" s="55">
        <f t="shared" si="3"/>
        <v>-2.1672999999999973</v>
      </c>
      <c r="Q54" s="72">
        <f t="shared" si="2"/>
        <v>105.57669857898644</v>
      </c>
      <c r="R54" s="78"/>
    </row>
    <row r="55" spans="2:18" ht="17.25" thickBot="1" x14ac:dyDescent="0.35">
      <c r="B55" s="12"/>
      <c r="C55" s="5"/>
      <c r="D55" s="5" t="s">
        <v>64</v>
      </c>
      <c r="E55" s="34">
        <v>140.244</v>
      </c>
      <c r="F55" s="35">
        <v>29.0703</v>
      </c>
      <c r="G55" s="35">
        <v>38.466799999999999</v>
      </c>
      <c r="H55" s="35">
        <v>39.361899999999999</v>
      </c>
      <c r="I55" s="35">
        <v>996.43600000000004</v>
      </c>
      <c r="J55" s="52">
        <v>139.06399999999999</v>
      </c>
      <c r="K55" s="53">
        <v>27.147200000000002</v>
      </c>
      <c r="L55" s="53">
        <v>37.777099999999997</v>
      </c>
      <c r="M55" s="53">
        <v>38.5167</v>
      </c>
      <c r="N55" s="53">
        <v>1039.461</v>
      </c>
      <c r="O55" s="69">
        <f t="shared" si="1"/>
        <v>8.4139071903254811E-3</v>
      </c>
      <c r="P55" s="55">
        <f t="shared" si="3"/>
        <v>-1.923099999999998</v>
      </c>
      <c r="Q55" s="72">
        <f t="shared" si="2"/>
        <v>104.31788895624004</v>
      </c>
      <c r="R55" s="79"/>
    </row>
    <row r="56" spans="2:18" x14ac:dyDescent="0.3">
      <c r="B56" s="12"/>
      <c r="C56" s="3" t="s">
        <v>22</v>
      </c>
      <c r="D56" s="3">
        <v>22</v>
      </c>
      <c r="E56" s="34">
        <v>1629.8232</v>
      </c>
      <c r="F56" s="35">
        <v>38.174700000000001</v>
      </c>
      <c r="G56" s="35">
        <v>41.198300000000003</v>
      </c>
      <c r="H56" s="35">
        <v>42.119599999999998</v>
      </c>
      <c r="I56" s="35">
        <v>1389.5250000000001</v>
      </c>
      <c r="J56" s="52">
        <v>1627.3496</v>
      </c>
      <c r="K56" s="53">
        <v>36.788499999999999</v>
      </c>
      <c r="L56" s="53">
        <v>39.591000000000001</v>
      </c>
      <c r="M56" s="53">
        <v>40.324300000000001</v>
      </c>
      <c r="N56" s="53">
        <v>1459.2260000000001</v>
      </c>
      <c r="O56" s="69">
        <f t="shared" si="1"/>
        <v>1.5177106326625079E-3</v>
      </c>
      <c r="P56" s="55">
        <f t="shared" si="3"/>
        <v>-1.3862000000000023</v>
      </c>
      <c r="Q56" s="72">
        <f t="shared" si="2"/>
        <v>105.01617459203685</v>
      </c>
      <c r="R56" s="79"/>
    </row>
    <row r="57" spans="2:18" x14ac:dyDescent="0.3">
      <c r="B57" s="12"/>
      <c r="C57" s="4"/>
      <c r="D57" s="4">
        <v>27</v>
      </c>
      <c r="E57" s="34">
        <v>747.50400000000002</v>
      </c>
      <c r="F57" s="35">
        <v>34.779600000000002</v>
      </c>
      <c r="G57" s="35">
        <v>38.678400000000003</v>
      </c>
      <c r="H57" s="35">
        <v>39.429900000000004</v>
      </c>
      <c r="I57" s="35">
        <v>1131.7660000000001</v>
      </c>
      <c r="J57" s="52">
        <v>745.87440000000004</v>
      </c>
      <c r="K57" s="53">
        <v>32.936300000000003</v>
      </c>
      <c r="L57" s="53">
        <v>37.138300000000001</v>
      </c>
      <c r="M57" s="53">
        <v>37.778599999999997</v>
      </c>
      <c r="N57" s="53">
        <v>1214.7270000000001</v>
      </c>
      <c r="O57" s="69">
        <f t="shared" si="1"/>
        <v>2.1800552237847318E-3</v>
      </c>
      <c r="P57" s="55">
        <f t="shared" si="3"/>
        <v>-1.8432999999999993</v>
      </c>
      <c r="Q57" s="72">
        <f t="shared" si="2"/>
        <v>107.33022550597916</v>
      </c>
      <c r="R57" s="79"/>
    </row>
    <row r="58" spans="2:18" x14ac:dyDescent="0.3">
      <c r="B58" s="12"/>
      <c r="C58" s="4"/>
      <c r="D58" s="4">
        <v>32</v>
      </c>
      <c r="E58" s="34">
        <v>351.38</v>
      </c>
      <c r="F58" s="35">
        <v>31.602699999999999</v>
      </c>
      <c r="G58" s="35">
        <v>36.724800000000002</v>
      </c>
      <c r="H58" s="35">
        <v>37.401400000000002</v>
      </c>
      <c r="I58" s="35">
        <v>959.27599999999995</v>
      </c>
      <c r="J58" s="52">
        <v>349.85840000000002</v>
      </c>
      <c r="K58" s="53">
        <v>30.024999999999999</v>
      </c>
      <c r="L58" s="53">
        <v>35.644300000000001</v>
      </c>
      <c r="M58" s="53">
        <v>36.140599999999999</v>
      </c>
      <c r="N58" s="53">
        <v>1043.6410000000001</v>
      </c>
      <c r="O58" s="69">
        <f t="shared" si="1"/>
        <v>4.3303546018554784E-3</v>
      </c>
      <c r="P58" s="55">
        <f t="shared" si="3"/>
        <v>-1.5777000000000001</v>
      </c>
      <c r="Q58" s="72">
        <f t="shared" si="2"/>
        <v>108.79465346782366</v>
      </c>
      <c r="R58" s="79"/>
    </row>
    <row r="59" spans="2:18" ht="17.25" thickBot="1" x14ac:dyDescent="0.35">
      <c r="B59" s="12"/>
      <c r="C59" s="5"/>
      <c r="D59" s="5">
        <v>37</v>
      </c>
      <c r="E59" s="34">
        <v>164.8424</v>
      </c>
      <c r="F59" s="35">
        <v>28.7041</v>
      </c>
      <c r="G59" s="35">
        <v>35.357199999999999</v>
      </c>
      <c r="H59" s="35">
        <v>35.917000000000002</v>
      </c>
      <c r="I59" s="35">
        <v>849.31200000000001</v>
      </c>
      <c r="J59" s="52">
        <v>164.39279999999999</v>
      </c>
      <c r="K59" s="53">
        <v>27.3157</v>
      </c>
      <c r="L59" s="53">
        <v>34.541200000000003</v>
      </c>
      <c r="M59" s="53">
        <v>35.059399999999997</v>
      </c>
      <c r="N59" s="53">
        <v>900.97900000000004</v>
      </c>
      <c r="O59" s="69">
        <f t="shared" si="1"/>
        <v>2.7274536163026247E-3</v>
      </c>
      <c r="P59" s="55">
        <f t="shared" si="3"/>
        <v>-1.3884000000000007</v>
      </c>
      <c r="Q59" s="72">
        <f t="shared" si="2"/>
        <v>106.083394559361</v>
      </c>
      <c r="R59" s="79"/>
    </row>
    <row r="60" spans="2:18" x14ac:dyDescent="0.3">
      <c r="B60" s="12"/>
      <c r="C60" s="3" t="s">
        <v>17</v>
      </c>
      <c r="D60" s="3">
        <v>22</v>
      </c>
      <c r="E60" s="34">
        <v>1192.4752000000001</v>
      </c>
      <c r="F60" s="35">
        <v>39.431899999999999</v>
      </c>
      <c r="G60" s="35">
        <v>41.471899999999998</v>
      </c>
      <c r="H60" s="35">
        <v>42.562800000000003</v>
      </c>
      <c r="I60" s="35">
        <v>1099.8009999999999</v>
      </c>
      <c r="J60" s="52">
        <v>1181.1856</v>
      </c>
      <c r="K60" s="53">
        <v>38.134999999999998</v>
      </c>
      <c r="L60" s="53">
        <v>40.555300000000003</v>
      </c>
      <c r="M60" s="53">
        <v>41.748800000000003</v>
      </c>
      <c r="N60" s="53">
        <v>1090.5820000000001</v>
      </c>
      <c r="O60" s="69">
        <f t="shared" si="1"/>
        <v>9.4673667007918183E-3</v>
      </c>
      <c r="P60" s="55">
        <f t="shared" si="3"/>
        <v>-1.2969000000000008</v>
      </c>
      <c r="Q60" s="72">
        <f t="shared" si="2"/>
        <v>99.161757445210554</v>
      </c>
      <c r="R60" s="78"/>
    </row>
    <row r="61" spans="2:18" x14ac:dyDescent="0.3">
      <c r="B61" s="12"/>
      <c r="C61" s="4"/>
      <c r="D61" s="4">
        <v>27</v>
      </c>
      <c r="E61" s="34">
        <v>586.38559999999995</v>
      </c>
      <c r="F61" s="35">
        <v>35.723500000000001</v>
      </c>
      <c r="G61" s="35">
        <v>38.783299999999997</v>
      </c>
      <c r="H61" s="35">
        <v>40.035699999999999</v>
      </c>
      <c r="I61" s="35">
        <v>925.846</v>
      </c>
      <c r="J61" s="52">
        <v>579.89840000000004</v>
      </c>
      <c r="K61" s="53">
        <v>34.182899999999997</v>
      </c>
      <c r="L61" s="53">
        <v>37.8566</v>
      </c>
      <c r="M61" s="53">
        <v>39.106400000000001</v>
      </c>
      <c r="N61" s="53">
        <v>905.26900000000001</v>
      </c>
      <c r="O61" s="69">
        <f t="shared" si="1"/>
        <v>1.1063027468614367E-2</v>
      </c>
      <c r="P61" s="55">
        <f t="shared" si="3"/>
        <v>-1.5406000000000049</v>
      </c>
      <c r="Q61" s="72">
        <f t="shared" ref="Q61:Q63" si="4">(100*N61)/I61</f>
        <v>97.777492153122651</v>
      </c>
      <c r="R61" s="78"/>
    </row>
    <row r="62" spans="2:18" x14ac:dyDescent="0.3">
      <c r="B62" s="12"/>
      <c r="C62" s="4"/>
      <c r="D62" s="4">
        <v>32</v>
      </c>
      <c r="E62" s="34">
        <v>287.78960000000001</v>
      </c>
      <c r="F62" s="35">
        <v>32.341999999999999</v>
      </c>
      <c r="G62" s="35">
        <v>36.853700000000003</v>
      </c>
      <c r="H62" s="35">
        <v>38.102899999999998</v>
      </c>
      <c r="I62" s="35">
        <v>780.07899999999995</v>
      </c>
      <c r="J62" s="52">
        <v>284.91759999999999</v>
      </c>
      <c r="K62" s="53">
        <v>30.6662</v>
      </c>
      <c r="L62" s="53">
        <v>35.827300000000001</v>
      </c>
      <c r="M62" s="53">
        <v>37.002099999999999</v>
      </c>
      <c r="N62" s="53">
        <v>758.84699999999998</v>
      </c>
      <c r="O62" s="69">
        <f t="shared" si="1"/>
        <v>9.9795128107479005E-3</v>
      </c>
      <c r="P62" s="55">
        <f t="shared" si="3"/>
        <v>-1.6757999999999988</v>
      </c>
      <c r="Q62" s="72">
        <f t="shared" si="4"/>
        <v>97.278224384966137</v>
      </c>
      <c r="R62" s="78"/>
    </row>
    <row r="63" spans="2:18" ht="17.25" thickBot="1" x14ac:dyDescent="0.35">
      <c r="B63" s="13"/>
      <c r="C63" s="5"/>
      <c r="D63" s="5">
        <v>37</v>
      </c>
      <c r="E63" s="30">
        <v>143.37119999999999</v>
      </c>
      <c r="F63" s="31">
        <v>29.5532</v>
      </c>
      <c r="G63" s="31">
        <v>35.435899999999997</v>
      </c>
      <c r="H63" s="31">
        <v>36.587400000000002</v>
      </c>
      <c r="I63" s="31">
        <v>671.25300000000004</v>
      </c>
      <c r="J63" s="43">
        <v>141.71600000000001</v>
      </c>
      <c r="K63" s="44">
        <v>28.405999999999999</v>
      </c>
      <c r="L63" s="44">
        <v>34.6586</v>
      </c>
      <c r="M63" s="44">
        <v>35.678400000000003</v>
      </c>
      <c r="N63" s="44">
        <v>664.54499999999996</v>
      </c>
      <c r="O63" s="64">
        <f t="shared" si="1"/>
        <v>1.1544856986619206E-2</v>
      </c>
      <c r="P63" s="56">
        <f t="shared" si="3"/>
        <v>-1.1472000000000016</v>
      </c>
      <c r="Q63" s="65">
        <f t="shared" si="4"/>
        <v>99.000674857319069</v>
      </c>
      <c r="R63" s="79"/>
    </row>
    <row r="64" spans="2:18" x14ac:dyDescent="0.3">
      <c r="O64" s="27"/>
      <c r="P64" s="28"/>
      <c r="Q64" s="48"/>
    </row>
  </sheetData>
  <mergeCells count="3">
    <mergeCell ref="E2:H2"/>
    <mergeCell ref="J2:N2"/>
    <mergeCell ref="O2:Q2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68"/>
  <sheetViews>
    <sheetView topLeftCell="A7" zoomScale="55" zoomScaleNormal="55" workbookViewId="0">
      <selection activeCell="L14" sqref="L14"/>
    </sheetView>
  </sheetViews>
  <sheetFormatPr defaultRowHeight="16.5" x14ac:dyDescent="0.3"/>
  <cols>
    <col min="3" max="3" width="15.375" bestFit="1" customWidth="1"/>
    <col min="5" max="5" width="10.25" style="22" bestFit="1" customWidth="1"/>
    <col min="6" max="8" width="9.125" style="22" bestFit="1" customWidth="1"/>
    <col min="9" max="9" width="9.125" style="22" customWidth="1"/>
    <col min="15" max="16" width="17.125" customWidth="1"/>
  </cols>
  <sheetData>
    <row r="1" spans="2:18" ht="17.25" thickBot="1" x14ac:dyDescent="0.35"/>
    <row r="2" spans="2:18" ht="17.25" thickBot="1" x14ac:dyDescent="0.35">
      <c r="B2" s="8"/>
      <c r="C2" s="8"/>
      <c r="D2" s="9"/>
      <c r="E2" s="84" t="s">
        <v>122</v>
      </c>
      <c r="F2" s="85"/>
      <c r="G2" s="85"/>
      <c r="H2" s="85"/>
      <c r="I2" s="26"/>
      <c r="J2" s="86" t="s">
        <v>48</v>
      </c>
      <c r="K2" s="87"/>
      <c r="L2" s="87"/>
      <c r="M2" s="87"/>
      <c r="N2" s="87"/>
      <c r="O2" s="91" t="s">
        <v>46</v>
      </c>
      <c r="P2" s="92"/>
      <c r="Q2" s="93"/>
    </row>
    <row r="3" spans="2:18" ht="17.25" thickBot="1" x14ac:dyDescent="0.35">
      <c r="B3" s="1"/>
      <c r="C3" s="1"/>
      <c r="D3" s="2" t="s">
        <v>2</v>
      </c>
      <c r="E3" s="6" t="s">
        <v>25</v>
      </c>
      <c r="F3" s="7" t="s">
        <v>26</v>
      </c>
      <c r="G3" s="7" t="s">
        <v>27</v>
      </c>
      <c r="H3" s="7" t="s">
        <v>28</v>
      </c>
      <c r="I3" s="7" t="s">
        <v>45</v>
      </c>
      <c r="J3" s="6" t="s">
        <v>25</v>
      </c>
      <c r="K3" s="7" t="s">
        <v>26</v>
      </c>
      <c r="L3" s="7" t="s">
        <v>27</v>
      </c>
      <c r="M3" s="7" t="s">
        <v>28</v>
      </c>
      <c r="N3" s="7" t="s">
        <v>45</v>
      </c>
      <c r="O3" s="68" t="s">
        <v>117</v>
      </c>
      <c r="P3" s="58" t="s">
        <v>39</v>
      </c>
      <c r="Q3" s="76" t="s">
        <v>47</v>
      </c>
    </row>
    <row r="4" spans="2:18" x14ac:dyDescent="0.3">
      <c r="B4" s="11" t="s">
        <v>5</v>
      </c>
      <c r="C4" s="3" t="s">
        <v>6</v>
      </c>
      <c r="D4" s="3">
        <v>22</v>
      </c>
      <c r="E4" s="38">
        <v>5193.3544000000002</v>
      </c>
      <c r="F4" s="39">
        <v>41.677900000000001</v>
      </c>
      <c r="G4" s="39">
        <v>43.280900000000003</v>
      </c>
      <c r="H4" s="39">
        <v>44.751800000000003</v>
      </c>
      <c r="I4" s="39">
        <v>19965.055</v>
      </c>
      <c r="J4" s="49">
        <v>5187.8064000000004</v>
      </c>
      <c r="K4" s="50">
        <v>41.213799999999999</v>
      </c>
      <c r="L4" s="50">
        <v>42.821800000000003</v>
      </c>
      <c r="M4" s="50">
        <v>43.962800000000001</v>
      </c>
      <c r="N4" s="50">
        <v>19889.364000000001</v>
      </c>
      <c r="O4" s="70">
        <f>ABS((J4-E4)/E4)</f>
        <v>1.0682883494336096E-3</v>
      </c>
      <c r="P4" s="57">
        <f t="shared" ref="P4:P35" si="0">(K4-F4)</f>
        <v>-0.46410000000000196</v>
      </c>
      <c r="Q4" s="75">
        <f t="shared" ref="Q4:Q55" si="1">(100*N4)/I4</f>
        <v>99.620882587100311</v>
      </c>
      <c r="R4" s="77"/>
    </row>
    <row r="5" spans="2:18" x14ac:dyDescent="0.3">
      <c r="B5" s="12" t="s">
        <v>7</v>
      </c>
      <c r="C5" s="4"/>
      <c r="D5" s="4">
        <v>27</v>
      </c>
      <c r="E5" s="40">
        <v>2400.3535999999999</v>
      </c>
      <c r="F5" s="41">
        <v>39.6556</v>
      </c>
      <c r="G5" s="41">
        <v>41.629899999999999</v>
      </c>
      <c r="H5" s="41">
        <v>42.802700000000002</v>
      </c>
      <c r="I5" s="41">
        <v>17170.777999999998</v>
      </c>
      <c r="J5" s="52">
        <v>2398.2919999999999</v>
      </c>
      <c r="K5" s="53">
        <v>38.7346</v>
      </c>
      <c r="L5" s="53">
        <v>41.265500000000003</v>
      </c>
      <c r="M5" s="53">
        <v>42.333799999999997</v>
      </c>
      <c r="N5" s="53">
        <v>17056.929</v>
      </c>
      <c r="O5" s="69">
        <f t="shared" ref="O5:O67" si="2">ABS((J5-E5)/E5)</f>
        <v>8.5887345931032774E-4</v>
      </c>
      <c r="P5" s="55">
        <f t="shared" si="0"/>
        <v>-0.92099999999999937</v>
      </c>
      <c r="Q5" s="73">
        <f t="shared" si="1"/>
        <v>99.336960736432559</v>
      </c>
      <c r="R5" s="77"/>
    </row>
    <row r="6" spans="2:18" x14ac:dyDescent="0.3">
      <c r="B6" s="12"/>
      <c r="C6" s="4"/>
      <c r="D6" s="4">
        <v>32</v>
      </c>
      <c r="E6" s="40">
        <v>1149.3224</v>
      </c>
      <c r="F6" s="41">
        <v>37.121600000000001</v>
      </c>
      <c r="G6" s="41">
        <v>40.326500000000003</v>
      </c>
      <c r="H6" s="41">
        <v>41.487400000000001</v>
      </c>
      <c r="I6" s="41">
        <v>15136.476000000001</v>
      </c>
      <c r="J6" s="52">
        <v>1147.8424</v>
      </c>
      <c r="K6" s="53">
        <v>35.661000000000001</v>
      </c>
      <c r="L6" s="53">
        <v>40.1843</v>
      </c>
      <c r="M6" s="53">
        <v>41.375999999999998</v>
      </c>
      <c r="N6" s="53">
        <v>14877.886</v>
      </c>
      <c r="O6" s="69">
        <f t="shared" si="2"/>
        <v>1.2877152659689032E-3</v>
      </c>
      <c r="P6" s="55">
        <f t="shared" si="0"/>
        <v>-1.4605999999999995</v>
      </c>
      <c r="Q6" s="73">
        <f t="shared" si="1"/>
        <v>98.291610279697863</v>
      </c>
      <c r="R6" s="77"/>
    </row>
    <row r="7" spans="2:18" ht="17.25" thickBot="1" x14ac:dyDescent="0.35">
      <c r="B7" s="12"/>
      <c r="C7" s="5"/>
      <c r="D7" s="5">
        <v>37</v>
      </c>
      <c r="E7" s="40">
        <v>562.28160000000003</v>
      </c>
      <c r="F7" s="41">
        <v>34.528300000000002</v>
      </c>
      <c r="G7" s="41">
        <v>39.488599999999998</v>
      </c>
      <c r="H7" s="41">
        <v>40.775799999999997</v>
      </c>
      <c r="I7" s="41">
        <v>13613.504000000001</v>
      </c>
      <c r="J7" s="52">
        <v>558.34</v>
      </c>
      <c r="K7" s="53">
        <v>33.146999999999998</v>
      </c>
      <c r="L7" s="53">
        <v>39.462299999999999</v>
      </c>
      <c r="M7" s="53">
        <v>40.758899999999997</v>
      </c>
      <c r="N7" s="53">
        <v>13221.179</v>
      </c>
      <c r="O7" s="69">
        <f t="shared" si="2"/>
        <v>7.0100106423542823E-3</v>
      </c>
      <c r="P7" s="55">
        <f t="shared" si="0"/>
        <v>-1.3813000000000031</v>
      </c>
      <c r="Q7" s="73">
        <f t="shared" si="1"/>
        <v>97.118118891359629</v>
      </c>
      <c r="R7" s="79"/>
    </row>
    <row r="8" spans="2:18" x14ac:dyDescent="0.3">
      <c r="B8" s="12"/>
      <c r="C8" s="3" t="s">
        <v>8</v>
      </c>
      <c r="D8" s="3">
        <v>22</v>
      </c>
      <c r="E8" s="40">
        <v>7877.1448</v>
      </c>
      <c r="F8" s="41">
        <v>39.875599999999999</v>
      </c>
      <c r="G8" s="41">
        <v>41.909700000000001</v>
      </c>
      <c r="H8" s="41">
        <v>43.015700000000002</v>
      </c>
      <c r="I8" s="41">
        <v>18423.913</v>
      </c>
      <c r="J8" s="52">
        <v>7802.3375999999998</v>
      </c>
      <c r="K8" s="53">
        <v>39.482999999999997</v>
      </c>
      <c r="L8" s="53">
        <v>41.582099999999997</v>
      </c>
      <c r="M8" s="53">
        <v>42.544899999999998</v>
      </c>
      <c r="N8" s="53">
        <v>18490.508999999998</v>
      </c>
      <c r="O8" s="69">
        <f t="shared" si="2"/>
        <v>9.4967404940937729E-3</v>
      </c>
      <c r="P8" s="55">
        <f t="shared" si="0"/>
        <v>-0.39260000000000161</v>
      </c>
      <c r="Q8" s="73">
        <f t="shared" si="1"/>
        <v>100.36146501560226</v>
      </c>
      <c r="R8" s="79"/>
    </row>
    <row r="9" spans="2:18" x14ac:dyDescent="0.3">
      <c r="B9" s="12"/>
      <c r="C9" s="4"/>
      <c r="D9" s="4">
        <v>27</v>
      </c>
      <c r="E9" s="40">
        <v>3151.1183999999998</v>
      </c>
      <c r="F9" s="41">
        <v>36.974800000000002</v>
      </c>
      <c r="G9" s="41">
        <v>39.777999999999999</v>
      </c>
      <c r="H9" s="41">
        <v>40.779699999999998</v>
      </c>
      <c r="I9" s="41">
        <v>15256.967000000001</v>
      </c>
      <c r="J9" s="52">
        <v>3148.6167999999998</v>
      </c>
      <c r="K9" s="53">
        <v>35.773800000000001</v>
      </c>
      <c r="L9" s="53">
        <v>38.954500000000003</v>
      </c>
      <c r="M9" s="53">
        <v>40.061399999999999</v>
      </c>
      <c r="N9" s="53">
        <v>15546.66</v>
      </c>
      <c r="O9" s="69">
        <f t="shared" si="2"/>
        <v>7.9387686606763276E-4</v>
      </c>
      <c r="P9" s="55">
        <f t="shared" si="0"/>
        <v>-1.2010000000000005</v>
      </c>
      <c r="Q9" s="73">
        <f t="shared" si="1"/>
        <v>101.8987587768919</v>
      </c>
      <c r="R9" s="79"/>
    </row>
    <row r="10" spans="2:18" x14ac:dyDescent="0.3">
      <c r="B10" s="12"/>
      <c r="C10" s="4"/>
      <c r="D10" s="4">
        <v>32</v>
      </c>
      <c r="E10" s="40">
        <v>1330.0688</v>
      </c>
      <c r="F10" s="41">
        <v>34.182000000000002</v>
      </c>
      <c r="G10" s="41">
        <v>38.124299999999998</v>
      </c>
      <c r="H10" s="41">
        <v>39.387700000000002</v>
      </c>
      <c r="I10" s="41">
        <v>13337.789000000001</v>
      </c>
      <c r="J10" s="52">
        <v>1322.0232000000001</v>
      </c>
      <c r="K10" s="53">
        <v>32.424999999999997</v>
      </c>
      <c r="L10" s="53">
        <v>37.479799999999997</v>
      </c>
      <c r="M10" s="53">
        <v>39.051499999999997</v>
      </c>
      <c r="N10" s="53">
        <v>13226.904</v>
      </c>
      <c r="O10" s="69">
        <f t="shared" si="2"/>
        <v>6.0490103970560934E-3</v>
      </c>
      <c r="P10" s="55">
        <f t="shared" si="0"/>
        <v>-1.757000000000005</v>
      </c>
      <c r="Q10" s="73">
        <f t="shared" si="1"/>
        <v>99.16864031962119</v>
      </c>
      <c r="R10" s="79"/>
    </row>
    <row r="11" spans="2:18" ht="17.25" thickBot="1" x14ac:dyDescent="0.35">
      <c r="B11" s="12"/>
      <c r="C11" s="5"/>
      <c r="D11" s="5">
        <v>37</v>
      </c>
      <c r="E11" s="40">
        <v>575.6336</v>
      </c>
      <c r="F11" s="41">
        <v>31.578700000000001</v>
      </c>
      <c r="G11" s="41">
        <v>37.015099999999997</v>
      </c>
      <c r="H11" s="41">
        <v>38.619</v>
      </c>
      <c r="I11" s="41">
        <v>12108.07</v>
      </c>
      <c r="J11" s="52">
        <v>572.94079999999997</v>
      </c>
      <c r="K11" s="53">
        <v>30.026399999999999</v>
      </c>
      <c r="L11" s="53">
        <v>36.612900000000003</v>
      </c>
      <c r="M11" s="53">
        <v>38.4968</v>
      </c>
      <c r="N11" s="53">
        <v>11929.606</v>
      </c>
      <c r="O11" s="69">
        <f t="shared" si="2"/>
        <v>4.6779757123281782E-3</v>
      </c>
      <c r="P11" s="55">
        <f t="shared" si="0"/>
        <v>-1.5523000000000025</v>
      </c>
      <c r="Q11" s="73">
        <f t="shared" si="1"/>
        <v>98.52607393250949</v>
      </c>
      <c r="R11" s="79"/>
    </row>
    <row r="12" spans="2:18" x14ac:dyDescent="0.3">
      <c r="B12" s="12"/>
      <c r="C12" s="3" t="s">
        <v>9</v>
      </c>
      <c r="D12" s="3">
        <v>22</v>
      </c>
      <c r="E12" s="40">
        <v>19582.598399999999</v>
      </c>
      <c r="F12" s="41">
        <v>38.661499999999997</v>
      </c>
      <c r="G12" s="41">
        <v>40.1143</v>
      </c>
      <c r="H12" s="41">
        <v>43.305500000000002</v>
      </c>
      <c r="I12" s="41">
        <v>39090.764999999999</v>
      </c>
      <c r="J12" s="52">
        <v>19514.736799999999</v>
      </c>
      <c r="K12" s="53">
        <v>38.438499999999998</v>
      </c>
      <c r="L12" s="53">
        <v>40.103499999999997</v>
      </c>
      <c r="M12" s="53">
        <v>43.149900000000002</v>
      </c>
      <c r="N12" s="53">
        <v>38007.040000000001</v>
      </c>
      <c r="O12" s="69">
        <f t="shared" si="2"/>
        <v>3.4654032429118388E-3</v>
      </c>
      <c r="P12" s="55">
        <f t="shared" si="0"/>
        <v>-0.22299999999999898</v>
      </c>
      <c r="Q12" s="73">
        <f t="shared" si="1"/>
        <v>97.227670013620866</v>
      </c>
      <c r="R12" s="79"/>
    </row>
    <row r="13" spans="2:18" x14ac:dyDescent="0.3">
      <c r="B13" s="12"/>
      <c r="C13" s="4"/>
      <c r="D13" s="4">
        <v>27</v>
      </c>
      <c r="E13" s="40">
        <v>5701.4840000000004</v>
      </c>
      <c r="F13" s="41">
        <v>36.692700000000002</v>
      </c>
      <c r="G13" s="41">
        <v>38.881599999999999</v>
      </c>
      <c r="H13" s="41">
        <v>41.3917</v>
      </c>
      <c r="I13" s="41">
        <v>30932.155999999999</v>
      </c>
      <c r="J13" s="52">
        <v>5700.5072</v>
      </c>
      <c r="K13" s="53">
        <v>35.444600000000001</v>
      </c>
      <c r="L13" s="53">
        <v>38.524900000000002</v>
      </c>
      <c r="M13" s="53">
        <v>40.720999999999997</v>
      </c>
      <c r="N13" s="53">
        <v>30861.938999999998</v>
      </c>
      <c r="O13" s="69">
        <f t="shared" si="2"/>
        <v>1.7132381674672185E-4</v>
      </c>
      <c r="P13" s="55">
        <f t="shared" si="0"/>
        <v>-1.2481000000000009</v>
      </c>
      <c r="Q13" s="73">
        <f t="shared" si="1"/>
        <v>99.772996748108994</v>
      </c>
      <c r="R13" s="79"/>
    </row>
    <row r="14" spans="2:18" x14ac:dyDescent="0.3">
      <c r="B14" s="12"/>
      <c r="C14" s="4"/>
      <c r="D14" s="4">
        <v>32</v>
      </c>
      <c r="E14" s="40">
        <v>2566.6943999999999</v>
      </c>
      <c r="F14" s="41">
        <v>34.551699999999997</v>
      </c>
      <c r="G14" s="41">
        <v>37.927799999999998</v>
      </c>
      <c r="H14" s="41">
        <v>39.759099999999997</v>
      </c>
      <c r="I14" s="41">
        <v>27304.587</v>
      </c>
      <c r="J14" s="52">
        <v>2566.2768000000001</v>
      </c>
      <c r="K14" s="53">
        <v>32.843699999999998</v>
      </c>
      <c r="L14" s="53">
        <v>37.760599999999997</v>
      </c>
      <c r="M14" s="53">
        <v>39.528100000000002</v>
      </c>
      <c r="N14" s="53">
        <v>27106.045999999998</v>
      </c>
      <c r="O14" s="69">
        <f t="shared" si="2"/>
        <v>1.6269954070097543E-4</v>
      </c>
      <c r="P14" s="55">
        <f t="shared" si="0"/>
        <v>-1.7079999999999984</v>
      </c>
      <c r="Q14" s="73">
        <f t="shared" si="1"/>
        <v>99.272865764276148</v>
      </c>
      <c r="R14" s="79"/>
    </row>
    <row r="15" spans="2:18" ht="17.25" thickBot="1" x14ac:dyDescent="0.35">
      <c r="B15" s="12"/>
      <c r="C15" s="5"/>
      <c r="D15" s="5">
        <v>37</v>
      </c>
      <c r="E15" s="40">
        <v>1267.5175999999999</v>
      </c>
      <c r="F15" s="41">
        <v>32.261000000000003</v>
      </c>
      <c r="G15" s="41">
        <v>37.158099999999997</v>
      </c>
      <c r="H15" s="41">
        <v>38.531700000000001</v>
      </c>
      <c r="I15" s="41">
        <v>25029.852999999999</v>
      </c>
      <c r="J15" s="52">
        <v>1266.58</v>
      </c>
      <c r="K15" s="53">
        <v>30.741</v>
      </c>
      <c r="L15" s="53">
        <v>37.158099999999997</v>
      </c>
      <c r="M15" s="53">
        <v>38.531700000000001</v>
      </c>
      <c r="N15" s="53">
        <v>25029.852999999999</v>
      </c>
      <c r="O15" s="69">
        <f t="shared" si="2"/>
        <v>7.3971359450943715E-4</v>
      </c>
      <c r="P15" s="55">
        <f t="shared" si="0"/>
        <v>-1.5200000000000031</v>
      </c>
      <c r="Q15" s="73">
        <f t="shared" si="1"/>
        <v>100</v>
      </c>
      <c r="R15" s="79"/>
    </row>
    <row r="16" spans="2:18" x14ac:dyDescent="0.3">
      <c r="B16" s="12"/>
      <c r="C16" s="3" t="s">
        <v>10</v>
      </c>
      <c r="D16" s="3">
        <v>22</v>
      </c>
      <c r="E16" s="40">
        <v>19715.2448</v>
      </c>
      <c r="F16" s="41">
        <v>39.402200000000001</v>
      </c>
      <c r="G16" s="41">
        <v>43.633099999999999</v>
      </c>
      <c r="H16" s="41">
        <v>44.839100000000002</v>
      </c>
      <c r="I16" s="41">
        <v>46406.618000000002</v>
      </c>
      <c r="J16" s="52">
        <v>19658.053599999999</v>
      </c>
      <c r="K16" s="53">
        <v>39.154499999999999</v>
      </c>
      <c r="L16" s="53">
        <v>43.547699999999999</v>
      </c>
      <c r="M16" s="53">
        <v>44.634700000000002</v>
      </c>
      <c r="N16" s="53">
        <v>46226.712</v>
      </c>
      <c r="O16" s="69">
        <f t="shared" si="2"/>
        <v>2.9008617737275632E-3</v>
      </c>
      <c r="P16" s="55">
        <f t="shared" si="0"/>
        <v>-0.24770000000000181</v>
      </c>
      <c r="Q16" s="73">
        <f t="shared" si="1"/>
        <v>99.61232684527883</v>
      </c>
      <c r="R16" s="77"/>
    </row>
    <row r="17" spans="2:18" x14ac:dyDescent="0.3">
      <c r="B17" s="12"/>
      <c r="C17" s="4"/>
      <c r="D17" s="4">
        <v>27</v>
      </c>
      <c r="E17" s="40">
        <v>6745.0072</v>
      </c>
      <c r="F17" s="41">
        <v>37.487900000000003</v>
      </c>
      <c r="G17" s="41">
        <v>42.192100000000003</v>
      </c>
      <c r="H17" s="41">
        <v>42.659199999999998</v>
      </c>
      <c r="I17" s="41">
        <v>37924.945</v>
      </c>
      <c r="J17" s="52">
        <v>6744.3360000000002</v>
      </c>
      <c r="K17" s="53">
        <v>37.132300000000001</v>
      </c>
      <c r="L17" s="53">
        <v>42.0396</v>
      </c>
      <c r="M17" s="53">
        <v>42.419899999999998</v>
      </c>
      <c r="N17" s="53">
        <v>38829.872000000003</v>
      </c>
      <c r="O17" s="69">
        <f t="shared" si="2"/>
        <v>9.9510642479339615E-5</v>
      </c>
      <c r="P17" s="55">
        <f t="shared" si="0"/>
        <v>-0.35560000000000258</v>
      </c>
      <c r="Q17" s="73">
        <f t="shared" si="1"/>
        <v>102.38609970297914</v>
      </c>
      <c r="R17" s="77"/>
    </row>
    <row r="18" spans="2:18" x14ac:dyDescent="0.3">
      <c r="B18" s="12"/>
      <c r="C18" s="4"/>
      <c r="D18" s="4">
        <v>32</v>
      </c>
      <c r="E18" s="40">
        <v>3112.2264</v>
      </c>
      <c r="F18" s="41">
        <v>35.494</v>
      </c>
      <c r="G18" s="41">
        <v>40.816899999999997</v>
      </c>
      <c r="H18" s="41">
        <v>40.722200000000001</v>
      </c>
      <c r="I18" s="41">
        <v>32892.002</v>
      </c>
      <c r="J18" s="52">
        <v>3111.6904</v>
      </c>
      <c r="K18" s="53">
        <v>34.924599999999998</v>
      </c>
      <c r="L18" s="53">
        <v>40.8733</v>
      </c>
      <c r="M18" s="53">
        <v>40.747</v>
      </c>
      <c r="N18" s="53">
        <v>33478.936999999998</v>
      </c>
      <c r="O18" s="69">
        <f t="shared" si="2"/>
        <v>1.7222397445123473E-4</v>
      </c>
      <c r="P18" s="55">
        <f t="shared" si="0"/>
        <v>-0.56940000000000168</v>
      </c>
      <c r="Q18" s="73">
        <f t="shared" si="1"/>
        <v>101.78443075614551</v>
      </c>
      <c r="R18" s="77"/>
    </row>
    <row r="19" spans="2:18" ht="17.25" thickBot="1" x14ac:dyDescent="0.35">
      <c r="B19" s="12"/>
      <c r="C19" s="5"/>
      <c r="D19" s="5">
        <v>37</v>
      </c>
      <c r="E19" s="40">
        <v>1581.4295999999999</v>
      </c>
      <c r="F19" s="41">
        <v>33.361400000000003</v>
      </c>
      <c r="G19" s="41">
        <v>39.849200000000003</v>
      </c>
      <c r="H19" s="41">
        <v>39.401499999999999</v>
      </c>
      <c r="I19" s="41">
        <v>29529.634999999998</v>
      </c>
      <c r="J19" s="52">
        <v>1581.0776000000001</v>
      </c>
      <c r="K19" s="53">
        <v>32.610500000000002</v>
      </c>
      <c r="L19" s="53">
        <v>39.871299999999998</v>
      </c>
      <c r="M19" s="53">
        <v>39.397799999999997</v>
      </c>
      <c r="N19" s="53">
        <v>29721.030999999999</v>
      </c>
      <c r="O19" s="69">
        <f t="shared" si="2"/>
        <v>2.225834143991372E-4</v>
      </c>
      <c r="P19" s="55">
        <f t="shared" si="0"/>
        <v>-0.75090000000000146</v>
      </c>
      <c r="Q19" s="73">
        <f t="shared" si="1"/>
        <v>100.64814888500993</v>
      </c>
      <c r="R19" s="79"/>
    </row>
    <row r="20" spans="2:18" x14ac:dyDescent="0.3">
      <c r="B20" s="12"/>
      <c r="C20" s="3" t="s">
        <v>11</v>
      </c>
      <c r="D20" s="3">
        <v>22</v>
      </c>
      <c r="E20" s="40">
        <v>51884.922400000003</v>
      </c>
      <c r="F20" s="41">
        <v>38.187199999999997</v>
      </c>
      <c r="G20" s="41">
        <v>41.933700000000002</v>
      </c>
      <c r="H20" s="41">
        <v>44.070999999999998</v>
      </c>
      <c r="I20" s="41">
        <v>54058.680999999997</v>
      </c>
      <c r="J20" s="52">
        <v>51859.619200000001</v>
      </c>
      <c r="K20" s="53">
        <v>38.026699999999998</v>
      </c>
      <c r="L20" s="53">
        <v>41.706899999999997</v>
      </c>
      <c r="M20" s="53">
        <v>43.824599999999997</v>
      </c>
      <c r="N20" s="53">
        <v>53576.593000000001</v>
      </c>
      <c r="O20" s="69">
        <f t="shared" si="2"/>
        <v>4.8767924918400002E-4</v>
      </c>
      <c r="P20" s="55">
        <f t="shared" si="0"/>
        <v>-0.16049999999999898</v>
      </c>
      <c r="Q20" s="73">
        <f t="shared" si="1"/>
        <v>99.108213535583673</v>
      </c>
      <c r="R20" s="79"/>
    </row>
    <row r="21" spans="2:18" x14ac:dyDescent="0.3">
      <c r="B21" s="12"/>
      <c r="C21" s="4"/>
      <c r="D21" s="4">
        <v>27</v>
      </c>
      <c r="E21" s="40">
        <v>7379.8872000000001</v>
      </c>
      <c r="F21" s="41">
        <v>35.375</v>
      </c>
      <c r="G21" s="41">
        <v>40.439100000000003</v>
      </c>
      <c r="H21" s="41">
        <v>42.7986</v>
      </c>
      <c r="I21" s="41">
        <v>35403.527999999998</v>
      </c>
      <c r="J21" s="52">
        <v>7376.6135999999997</v>
      </c>
      <c r="K21" s="53">
        <v>34.653799999999997</v>
      </c>
      <c r="L21" s="53">
        <v>39.841200000000001</v>
      </c>
      <c r="M21" s="53">
        <v>42.365000000000002</v>
      </c>
      <c r="N21" s="53">
        <v>36191.364000000001</v>
      </c>
      <c r="O21" s="69">
        <f t="shared" si="2"/>
        <v>4.435840157557479E-4</v>
      </c>
      <c r="P21" s="55">
        <f t="shared" si="0"/>
        <v>-0.72120000000000317</v>
      </c>
      <c r="Q21" s="73">
        <f t="shared" si="1"/>
        <v>102.22530364770428</v>
      </c>
      <c r="R21" s="79"/>
    </row>
    <row r="22" spans="2:18" x14ac:dyDescent="0.3">
      <c r="B22" s="12"/>
      <c r="C22" s="4"/>
      <c r="D22" s="4">
        <v>32</v>
      </c>
      <c r="E22" s="40">
        <v>1979.0128</v>
      </c>
      <c r="F22" s="41">
        <v>33.568899999999999</v>
      </c>
      <c r="G22" s="41">
        <v>39.152999999999999</v>
      </c>
      <c r="H22" s="41">
        <v>41.7179</v>
      </c>
      <c r="I22" s="41">
        <v>29949.368999999999</v>
      </c>
      <c r="J22" s="52">
        <v>1979.3055999999999</v>
      </c>
      <c r="K22" s="53">
        <v>31.401299999999999</v>
      </c>
      <c r="L22" s="53">
        <v>38.654600000000002</v>
      </c>
      <c r="M22" s="53">
        <v>41.476199999999999</v>
      </c>
      <c r="N22" s="53">
        <v>28602.073</v>
      </c>
      <c r="O22" s="69">
        <f t="shared" si="2"/>
        <v>1.4795255493038896E-4</v>
      </c>
      <c r="P22" s="55">
        <f t="shared" si="0"/>
        <v>-2.1676000000000002</v>
      </c>
      <c r="Q22" s="73">
        <f t="shared" si="1"/>
        <v>95.501421081692911</v>
      </c>
      <c r="R22" s="79"/>
    </row>
    <row r="23" spans="2:18" ht="17.25" thickBot="1" x14ac:dyDescent="0.35">
      <c r="B23" s="13"/>
      <c r="C23" s="5"/>
      <c r="D23" s="5">
        <v>37</v>
      </c>
      <c r="E23" s="36">
        <v>764.04960000000005</v>
      </c>
      <c r="F23" s="37">
        <v>31.369700000000002</v>
      </c>
      <c r="G23" s="37">
        <v>38.245800000000003</v>
      </c>
      <c r="H23" s="37">
        <v>40.963299999999997</v>
      </c>
      <c r="I23" s="37">
        <v>27640.705000000002</v>
      </c>
      <c r="J23" s="43">
        <v>761.46799999999996</v>
      </c>
      <c r="K23" s="44">
        <v>29.733499999999999</v>
      </c>
      <c r="L23" s="44">
        <v>38.1008</v>
      </c>
      <c r="M23" s="44">
        <v>40.939599999999999</v>
      </c>
      <c r="N23" s="44">
        <v>27145.822</v>
      </c>
      <c r="O23" s="69">
        <f t="shared" si="2"/>
        <v>3.3788382324918356E-3</v>
      </c>
      <c r="P23" s="55">
        <f t="shared" si="0"/>
        <v>-1.6362000000000023</v>
      </c>
      <c r="Q23" s="73">
        <f t="shared" si="1"/>
        <v>98.209586188195999</v>
      </c>
      <c r="R23" s="79"/>
    </row>
    <row r="24" spans="2:18" x14ac:dyDescent="0.3">
      <c r="B24" s="11" t="s">
        <v>12</v>
      </c>
      <c r="C24" s="3" t="s">
        <v>13</v>
      </c>
      <c r="D24" s="3" t="s">
        <v>65</v>
      </c>
      <c r="E24" s="38">
        <v>3648.9584</v>
      </c>
      <c r="F24" s="39">
        <v>40.203400000000002</v>
      </c>
      <c r="G24" s="39">
        <v>42.672699999999999</v>
      </c>
      <c r="H24" s="39">
        <v>43.203299999999999</v>
      </c>
      <c r="I24" s="39">
        <v>8031.0879999999997</v>
      </c>
      <c r="J24" s="49">
        <v>3649.6952000000001</v>
      </c>
      <c r="K24" s="50">
        <v>39.7072</v>
      </c>
      <c r="L24" s="50">
        <v>41.918300000000002</v>
      </c>
      <c r="M24" s="50">
        <v>42.391300000000001</v>
      </c>
      <c r="N24" s="50">
        <v>8214.5730000000003</v>
      </c>
      <c r="O24" s="70">
        <f t="shared" si="2"/>
        <v>2.019206357628331E-4</v>
      </c>
      <c r="P24" s="57">
        <f t="shared" si="0"/>
        <v>-0.49620000000000175</v>
      </c>
      <c r="Q24" s="75">
        <f t="shared" si="1"/>
        <v>102.28468421713224</v>
      </c>
      <c r="R24" s="79"/>
    </row>
    <row r="25" spans="2:18" x14ac:dyDescent="0.3">
      <c r="B25" s="12" t="s">
        <v>14</v>
      </c>
      <c r="C25" s="4"/>
      <c r="D25" s="4" t="s">
        <v>66</v>
      </c>
      <c r="E25" s="40">
        <v>1714.0752</v>
      </c>
      <c r="F25" s="41">
        <v>36.9803</v>
      </c>
      <c r="G25" s="41">
        <v>40.0901</v>
      </c>
      <c r="H25" s="41">
        <v>40.413499999999999</v>
      </c>
      <c r="I25" s="41">
        <v>6917.223</v>
      </c>
      <c r="J25" s="52">
        <v>1714.1248000000001</v>
      </c>
      <c r="K25" s="53">
        <v>36.489100000000001</v>
      </c>
      <c r="L25" s="53">
        <v>39.527799999999999</v>
      </c>
      <c r="M25" s="53">
        <v>39.875900000000001</v>
      </c>
      <c r="N25" s="53">
        <v>7081.0240000000003</v>
      </c>
      <c r="O25" s="69">
        <f t="shared" si="2"/>
        <v>2.8936886783062338E-5</v>
      </c>
      <c r="P25" s="55">
        <f t="shared" si="0"/>
        <v>-0.49119999999999919</v>
      </c>
      <c r="Q25" s="73">
        <f t="shared" si="1"/>
        <v>102.36801676048321</v>
      </c>
      <c r="R25" s="79"/>
    </row>
    <row r="26" spans="2:18" x14ac:dyDescent="0.3">
      <c r="B26" s="12"/>
      <c r="C26" s="4"/>
      <c r="D26" s="4" t="s">
        <v>67</v>
      </c>
      <c r="E26" s="40">
        <v>817.71600000000001</v>
      </c>
      <c r="F26" s="41">
        <v>34.066400000000002</v>
      </c>
      <c r="G26" s="41">
        <v>38.066600000000001</v>
      </c>
      <c r="H26" s="41">
        <v>38.319800000000001</v>
      </c>
      <c r="I26" s="41">
        <v>6014.7150000000001</v>
      </c>
      <c r="J26" s="52">
        <v>817.97680000000003</v>
      </c>
      <c r="K26" s="53">
        <v>33.609099999999998</v>
      </c>
      <c r="L26" s="53">
        <v>37.706899999999997</v>
      </c>
      <c r="M26" s="53">
        <v>37.847000000000001</v>
      </c>
      <c r="N26" s="53">
        <v>6162.1819999999998</v>
      </c>
      <c r="O26" s="69">
        <f t="shared" si="2"/>
        <v>3.1893713709896525E-4</v>
      </c>
      <c r="P26" s="55">
        <f t="shared" si="0"/>
        <v>-0.45730000000000359</v>
      </c>
      <c r="Q26" s="73">
        <f t="shared" si="1"/>
        <v>102.45177036650946</v>
      </c>
      <c r="R26" s="79"/>
    </row>
    <row r="27" spans="2:18" ht="17.25" thickBot="1" x14ac:dyDescent="0.35">
      <c r="B27" s="12"/>
      <c r="C27" s="5"/>
      <c r="D27" s="5" t="s">
        <v>68</v>
      </c>
      <c r="E27" s="40">
        <v>418.69119999999998</v>
      </c>
      <c r="F27" s="41">
        <v>31.6249</v>
      </c>
      <c r="G27" s="41">
        <v>36.666499999999999</v>
      </c>
      <c r="H27" s="41">
        <v>36.7697</v>
      </c>
      <c r="I27" s="41">
        <v>5358.5</v>
      </c>
      <c r="J27" s="52">
        <v>418.85919999999999</v>
      </c>
      <c r="K27" s="53">
        <v>31.167400000000001</v>
      </c>
      <c r="L27" s="53">
        <v>36.450800000000001</v>
      </c>
      <c r="M27" s="53">
        <v>36.421399999999998</v>
      </c>
      <c r="N27" s="53">
        <v>5454.9080000000004</v>
      </c>
      <c r="O27" s="69">
        <f t="shared" si="2"/>
        <v>4.0125037258964693E-4</v>
      </c>
      <c r="P27" s="55">
        <f t="shared" si="0"/>
        <v>-0.45749999999999957</v>
      </c>
      <c r="Q27" s="73">
        <f t="shared" si="1"/>
        <v>101.79916021274612</v>
      </c>
      <c r="R27" s="79"/>
    </row>
    <row r="28" spans="2:18" x14ac:dyDescent="0.3">
      <c r="B28" s="12"/>
      <c r="C28" s="3" t="s">
        <v>15</v>
      </c>
      <c r="D28" s="3">
        <v>22</v>
      </c>
      <c r="E28" s="40">
        <v>4159.8624</v>
      </c>
      <c r="F28" s="41">
        <v>40.0747</v>
      </c>
      <c r="G28" s="41">
        <v>43.014200000000002</v>
      </c>
      <c r="H28" s="41">
        <v>44.378300000000003</v>
      </c>
      <c r="I28" s="41">
        <v>9110.518</v>
      </c>
      <c r="J28" s="52">
        <v>4160.5352000000003</v>
      </c>
      <c r="K28" s="53">
        <v>39.725200000000001</v>
      </c>
      <c r="L28" s="53">
        <v>42.5989</v>
      </c>
      <c r="M28" s="53">
        <v>43.861899999999999</v>
      </c>
      <c r="N28" s="53">
        <v>9420.1229999999996</v>
      </c>
      <c r="O28" s="69">
        <f t="shared" si="2"/>
        <v>1.6173611896400214E-4</v>
      </c>
      <c r="P28" s="55">
        <f t="shared" si="0"/>
        <v>-0.34949999999999903</v>
      </c>
      <c r="Q28" s="73">
        <f t="shared" si="1"/>
        <v>103.39832488119775</v>
      </c>
      <c r="R28" s="77"/>
    </row>
    <row r="29" spans="2:18" x14ac:dyDescent="0.3">
      <c r="B29" s="12"/>
      <c r="C29" s="4"/>
      <c r="D29" s="4">
        <v>27</v>
      </c>
      <c r="E29" s="40">
        <v>1865.1368</v>
      </c>
      <c r="F29" s="41">
        <v>37.210599999999999</v>
      </c>
      <c r="G29" s="41">
        <v>40.9133</v>
      </c>
      <c r="H29" s="41">
        <v>41.987000000000002</v>
      </c>
      <c r="I29" s="41">
        <v>7736.5050000000001</v>
      </c>
      <c r="J29" s="52">
        <v>1865.0264</v>
      </c>
      <c r="K29" s="53">
        <v>36.7239</v>
      </c>
      <c r="L29" s="53">
        <v>40.658999999999999</v>
      </c>
      <c r="M29" s="53">
        <v>41.6843</v>
      </c>
      <c r="N29" s="53">
        <v>7987.7439999999997</v>
      </c>
      <c r="O29" s="69">
        <f t="shared" si="2"/>
        <v>5.919136869747405E-5</v>
      </c>
      <c r="P29" s="55">
        <f t="shared" si="0"/>
        <v>-0.48669999999999902</v>
      </c>
      <c r="Q29" s="73">
        <f t="shared" si="1"/>
        <v>103.24744829868267</v>
      </c>
      <c r="R29" s="77"/>
    </row>
    <row r="30" spans="2:18" x14ac:dyDescent="0.3">
      <c r="B30" s="12"/>
      <c r="C30" s="4"/>
      <c r="D30" s="4">
        <v>32</v>
      </c>
      <c r="E30" s="40">
        <v>902.40800000000002</v>
      </c>
      <c r="F30" s="41">
        <v>34.259599999999999</v>
      </c>
      <c r="G30" s="41">
        <v>39.146999999999998</v>
      </c>
      <c r="H30" s="41">
        <v>40.040700000000001</v>
      </c>
      <c r="I30" s="41">
        <v>6817.1959999999999</v>
      </c>
      <c r="J30" s="52">
        <v>901.83199999999999</v>
      </c>
      <c r="K30" s="53">
        <v>33.662599999999998</v>
      </c>
      <c r="L30" s="53">
        <v>39.0809</v>
      </c>
      <c r="M30" s="53">
        <v>39.957099999999997</v>
      </c>
      <c r="N30" s="53">
        <v>6995.223</v>
      </c>
      <c r="O30" s="69">
        <f t="shared" si="2"/>
        <v>6.3829221372153379E-4</v>
      </c>
      <c r="P30" s="55">
        <f t="shared" si="0"/>
        <v>-0.59700000000000131</v>
      </c>
      <c r="Q30" s="73">
        <f t="shared" si="1"/>
        <v>102.61144024610707</v>
      </c>
      <c r="R30" s="77"/>
    </row>
    <row r="31" spans="2:18" ht="17.25" thickBot="1" x14ac:dyDescent="0.35">
      <c r="B31" s="12"/>
      <c r="C31" s="5"/>
      <c r="D31" s="5">
        <v>37</v>
      </c>
      <c r="E31" s="40">
        <v>459.23439999999999</v>
      </c>
      <c r="F31" s="41">
        <v>31.375399999999999</v>
      </c>
      <c r="G31" s="41">
        <v>37.850099999999998</v>
      </c>
      <c r="H31" s="41">
        <v>38.6036</v>
      </c>
      <c r="I31" s="41">
        <v>6189.7780000000002</v>
      </c>
      <c r="J31" s="52">
        <v>458.78879999999998</v>
      </c>
      <c r="K31" s="53">
        <v>30.810400000000001</v>
      </c>
      <c r="L31" s="53">
        <v>37.832700000000003</v>
      </c>
      <c r="M31" s="53">
        <v>38.634500000000003</v>
      </c>
      <c r="N31" s="53">
        <v>6285.2190000000001</v>
      </c>
      <c r="O31" s="69">
        <f t="shared" si="2"/>
        <v>9.7031058648919396E-4</v>
      </c>
      <c r="P31" s="55">
        <f t="shared" si="0"/>
        <v>-0.56499999999999773</v>
      </c>
      <c r="Q31" s="73">
        <f t="shared" si="1"/>
        <v>101.5419131348491</v>
      </c>
      <c r="R31" s="79"/>
    </row>
    <row r="32" spans="2:18" x14ac:dyDescent="0.3">
      <c r="B32" s="12"/>
      <c r="C32" s="3" t="s">
        <v>16</v>
      </c>
      <c r="D32" s="3">
        <v>22</v>
      </c>
      <c r="E32" s="40">
        <v>7947.0424000000003</v>
      </c>
      <c r="F32" s="41">
        <v>38.290599999999998</v>
      </c>
      <c r="G32" s="41">
        <v>40.886899999999997</v>
      </c>
      <c r="H32" s="41">
        <v>41.799599999999998</v>
      </c>
      <c r="I32" s="41">
        <v>9248.0550000000003</v>
      </c>
      <c r="J32" s="52">
        <v>7946.1008000000002</v>
      </c>
      <c r="K32" s="53">
        <v>37.452800000000003</v>
      </c>
      <c r="L32" s="53">
        <v>39.962200000000003</v>
      </c>
      <c r="M32" s="53">
        <v>40.755400000000002</v>
      </c>
      <c r="N32" s="53">
        <v>9271.7199999999993</v>
      </c>
      <c r="O32" s="69">
        <f t="shared" si="2"/>
        <v>1.1848433072410783E-4</v>
      </c>
      <c r="P32" s="55">
        <f t="shared" si="0"/>
        <v>-0.83779999999999433</v>
      </c>
      <c r="Q32" s="73">
        <f t="shared" si="1"/>
        <v>100.25589164424302</v>
      </c>
      <c r="R32" s="79"/>
    </row>
    <row r="33" spans="2:18" x14ac:dyDescent="0.3">
      <c r="B33" s="12"/>
      <c r="C33" s="4"/>
      <c r="D33" s="4">
        <v>27</v>
      </c>
      <c r="E33" s="40">
        <v>3411.6936000000001</v>
      </c>
      <c r="F33" s="41">
        <v>34.453200000000002</v>
      </c>
      <c r="G33" s="41">
        <v>38.216299999999997</v>
      </c>
      <c r="H33" s="41">
        <v>39.031500000000001</v>
      </c>
      <c r="I33" s="41">
        <v>7571.7219999999998</v>
      </c>
      <c r="J33" s="52">
        <v>3411.9423999999999</v>
      </c>
      <c r="K33" s="53">
        <v>33.425800000000002</v>
      </c>
      <c r="L33" s="53">
        <v>37.333399999999997</v>
      </c>
      <c r="M33" s="53">
        <v>38.130299999999998</v>
      </c>
      <c r="N33" s="53">
        <v>7849.2309999999998</v>
      </c>
      <c r="O33" s="69">
        <f t="shared" si="2"/>
        <v>7.2925657802285201E-5</v>
      </c>
      <c r="P33" s="55">
        <f t="shared" si="0"/>
        <v>-1.0274000000000001</v>
      </c>
      <c r="Q33" s="73">
        <f t="shared" si="1"/>
        <v>103.66507116875131</v>
      </c>
      <c r="R33" s="79"/>
    </row>
    <row r="34" spans="2:18" x14ac:dyDescent="0.3">
      <c r="B34" s="12"/>
      <c r="C34" s="4"/>
      <c r="D34" s="4">
        <v>32</v>
      </c>
      <c r="E34" s="40">
        <v>1492.0808</v>
      </c>
      <c r="F34" s="41">
        <v>30.984200000000001</v>
      </c>
      <c r="G34" s="41">
        <v>36.298900000000003</v>
      </c>
      <c r="H34" s="41">
        <v>37.066800000000001</v>
      </c>
      <c r="I34" s="41">
        <v>6350.3810000000003</v>
      </c>
      <c r="J34" s="52">
        <v>1514.1608000000001</v>
      </c>
      <c r="K34" s="53">
        <v>30.0185</v>
      </c>
      <c r="L34" s="53">
        <v>36.506799999999998</v>
      </c>
      <c r="M34" s="53">
        <v>37.327599999999997</v>
      </c>
      <c r="N34" s="53">
        <v>5940.0839999999998</v>
      </c>
      <c r="O34" s="69">
        <f t="shared" si="2"/>
        <v>1.4798126214076446E-2</v>
      </c>
      <c r="P34" s="55">
        <f t="shared" si="0"/>
        <v>-0.96570000000000178</v>
      </c>
      <c r="Q34" s="73">
        <f t="shared" si="1"/>
        <v>93.539017580205027</v>
      </c>
      <c r="R34" s="79"/>
    </row>
    <row r="35" spans="2:18" ht="17.25" thickBot="1" x14ac:dyDescent="0.35">
      <c r="B35" s="12"/>
      <c r="C35" s="5"/>
      <c r="D35" s="5">
        <v>37</v>
      </c>
      <c r="E35" s="40">
        <v>637.54639999999995</v>
      </c>
      <c r="F35" s="41">
        <v>27.768899999999999</v>
      </c>
      <c r="G35" s="41">
        <v>34.8964</v>
      </c>
      <c r="H35" s="41">
        <v>35.616100000000003</v>
      </c>
      <c r="I35" s="41">
        <v>5476.9880000000003</v>
      </c>
      <c r="J35" s="52">
        <v>662.93759999999997</v>
      </c>
      <c r="K35" s="53">
        <v>27.389500000000002</v>
      </c>
      <c r="L35" s="53">
        <v>35.173699999999997</v>
      </c>
      <c r="M35" s="53">
        <v>35.934199999999997</v>
      </c>
      <c r="N35" s="53">
        <v>5134.125</v>
      </c>
      <c r="O35" s="69">
        <f t="shared" si="2"/>
        <v>3.9826434593623346E-2</v>
      </c>
      <c r="P35" s="55">
        <f t="shared" si="0"/>
        <v>-0.37939999999999685</v>
      </c>
      <c r="Q35" s="73">
        <f t="shared" si="1"/>
        <v>93.739935161442745</v>
      </c>
      <c r="R35" s="79"/>
    </row>
    <row r="36" spans="2:18" x14ac:dyDescent="0.3">
      <c r="B36" s="12"/>
      <c r="C36" s="3" t="s">
        <v>17</v>
      </c>
      <c r="D36" s="3" t="s">
        <v>69</v>
      </c>
      <c r="E36" s="40">
        <v>5667.7392</v>
      </c>
      <c r="F36" s="41">
        <v>39.855499999999999</v>
      </c>
      <c r="G36" s="41">
        <v>41.3735</v>
      </c>
      <c r="H36" s="41">
        <v>42.746499999999997</v>
      </c>
      <c r="I36" s="41">
        <v>6752.2060000000001</v>
      </c>
      <c r="J36" s="52">
        <v>5665.5312000000004</v>
      </c>
      <c r="K36" s="53">
        <v>39.301600000000001</v>
      </c>
      <c r="L36" s="53">
        <v>41.368299999999998</v>
      </c>
      <c r="M36" s="53">
        <v>42.721200000000003</v>
      </c>
      <c r="N36" s="53">
        <v>6831.9530000000004</v>
      </c>
      <c r="O36" s="69">
        <f t="shared" si="2"/>
        <v>3.8957332405125999E-4</v>
      </c>
      <c r="P36" s="55">
        <f t="shared" ref="P36:P67" si="3">(K36-F36)</f>
        <v>-0.55389999999999873</v>
      </c>
      <c r="Q36" s="73">
        <f t="shared" si="1"/>
        <v>101.18105105205618</v>
      </c>
      <c r="R36" s="79"/>
    </row>
    <row r="37" spans="2:18" x14ac:dyDescent="0.3">
      <c r="B37" s="12"/>
      <c r="C37" s="4"/>
      <c r="D37" s="4" t="s">
        <v>70</v>
      </c>
      <c r="E37" s="40">
        <v>2251.2064</v>
      </c>
      <c r="F37" s="41">
        <v>36.1783</v>
      </c>
      <c r="G37" s="41">
        <v>38.727699999999999</v>
      </c>
      <c r="H37" s="41">
        <v>40.377400000000002</v>
      </c>
      <c r="I37" s="41">
        <v>5685.0079999999998</v>
      </c>
      <c r="J37" s="52">
        <v>2251.9088000000002</v>
      </c>
      <c r="K37" s="53">
        <v>35.851199999999999</v>
      </c>
      <c r="L37" s="53">
        <v>38.666800000000002</v>
      </c>
      <c r="M37" s="53">
        <v>40.3048</v>
      </c>
      <c r="N37" s="53">
        <v>5803.5219999999999</v>
      </c>
      <c r="O37" s="69">
        <f t="shared" si="2"/>
        <v>3.1201048468950922E-4</v>
      </c>
      <c r="P37" s="55">
        <f t="shared" si="3"/>
        <v>-0.3271000000000015</v>
      </c>
      <c r="Q37" s="73">
        <f t="shared" si="1"/>
        <v>102.08467604619025</v>
      </c>
      <c r="R37" s="79"/>
    </row>
    <row r="38" spans="2:18" x14ac:dyDescent="0.3">
      <c r="B38" s="12"/>
      <c r="C38" s="4"/>
      <c r="D38" s="4" t="s">
        <v>71</v>
      </c>
      <c r="E38" s="40">
        <v>992.30799999999999</v>
      </c>
      <c r="F38" s="41">
        <v>33.007199999999997</v>
      </c>
      <c r="G38" s="41">
        <v>36.838999999999999</v>
      </c>
      <c r="H38" s="41">
        <v>38.5779</v>
      </c>
      <c r="I38" s="41">
        <v>4850.7340000000004</v>
      </c>
      <c r="J38" s="52">
        <v>992.19759999999997</v>
      </c>
      <c r="K38" s="53">
        <v>32.629199999999997</v>
      </c>
      <c r="L38" s="53">
        <v>36.719000000000001</v>
      </c>
      <c r="M38" s="53">
        <v>38.417499999999997</v>
      </c>
      <c r="N38" s="53">
        <v>5054.6580000000004</v>
      </c>
      <c r="O38" s="69">
        <f t="shared" si="2"/>
        <v>1.1125577945559939E-4</v>
      </c>
      <c r="P38" s="55">
        <f t="shared" si="3"/>
        <v>-0.37800000000000011</v>
      </c>
      <c r="Q38" s="73">
        <f t="shared" si="1"/>
        <v>104.20398232514914</v>
      </c>
      <c r="R38" s="79"/>
    </row>
    <row r="39" spans="2:18" ht="17.25" thickBot="1" x14ac:dyDescent="0.35">
      <c r="B39" s="13"/>
      <c r="C39" s="5"/>
      <c r="D39" s="5" t="s">
        <v>72</v>
      </c>
      <c r="E39" s="36">
        <v>455.82639999999998</v>
      </c>
      <c r="F39" s="37">
        <v>30.1449</v>
      </c>
      <c r="G39" s="37">
        <v>35.555</v>
      </c>
      <c r="H39" s="37">
        <v>37.239600000000003</v>
      </c>
      <c r="I39" s="37">
        <v>4199.6210000000001</v>
      </c>
      <c r="J39" s="43">
        <v>455.83839999999998</v>
      </c>
      <c r="K39" s="44">
        <v>29.755500000000001</v>
      </c>
      <c r="L39" s="44">
        <v>35.392000000000003</v>
      </c>
      <c r="M39" s="44">
        <v>37.046900000000001</v>
      </c>
      <c r="N39" s="44">
        <v>4351.9859999999999</v>
      </c>
      <c r="O39" s="69">
        <f t="shared" si="2"/>
        <v>2.6325811756406508E-5</v>
      </c>
      <c r="P39" s="55">
        <f t="shared" si="3"/>
        <v>-0.38939999999999841</v>
      </c>
      <c r="Q39" s="73">
        <f t="shared" si="1"/>
        <v>103.62806548495685</v>
      </c>
      <c r="R39" s="79"/>
    </row>
    <row r="40" spans="2:18" x14ac:dyDescent="0.3">
      <c r="B40" s="11" t="s">
        <v>18</v>
      </c>
      <c r="C40" s="3" t="s">
        <v>19</v>
      </c>
      <c r="D40" s="3" t="s">
        <v>73</v>
      </c>
      <c r="E40" s="38">
        <v>1716</v>
      </c>
      <c r="F40" s="39">
        <v>40.842799999999997</v>
      </c>
      <c r="G40" s="39">
        <v>43.428199999999997</v>
      </c>
      <c r="H40" s="39">
        <v>42.868299999999998</v>
      </c>
      <c r="I40" s="39">
        <v>2165.7689999999998</v>
      </c>
      <c r="J40" s="49">
        <v>1714.9232</v>
      </c>
      <c r="K40" s="50">
        <v>40.630400000000002</v>
      </c>
      <c r="L40" s="50">
        <v>43.157899999999998</v>
      </c>
      <c r="M40" s="50">
        <v>42.598399999999998</v>
      </c>
      <c r="N40" s="50">
        <v>2198.5630000000001</v>
      </c>
      <c r="O40" s="70">
        <f t="shared" si="2"/>
        <v>6.2750582750585571E-4</v>
      </c>
      <c r="P40" s="57">
        <f t="shared" si="3"/>
        <v>-0.21239999999999526</v>
      </c>
      <c r="Q40" s="75">
        <f t="shared" si="1"/>
        <v>101.51419657405755</v>
      </c>
      <c r="R40" s="77"/>
    </row>
    <row r="41" spans="2:18" x14ac:dyDescent="0.3">
      <c r="B41" s="12" t="s">
        <v>20</v>
      </c>
      <c r="C41" s="4"/>
      <c r="D41" s="4" t="s">
        <v>74</v>
      </c>
      <c r="E41" s="40">
        <v>853.86720000000003</v>
      </c>
      <c r="F41" s="41">
        <v>36.963000000000001</v>
      </c>
      <c r="G41" s="41">
        <v>40.673299999999998</v>
      </c>
      <c r="H41" s="41">
        <v>39.656100000000002</v>
      </c>
      <c r="I41" s="41">
        <v>1910.394</v>
      </c>
      <c r="J41" s="52">
        <v>854.11279999999999</v>
      </c>
      <c r="K41" s="53">
        <v>36.790300000000002</v>
      </c>
      <c r="L41" s="53">
        <v>40.352600000000002</v>
      </c>
      <c r="M41" s="53">
        <v>39.4</v>
      </c>
      <c r="N41" s="53">
        <v>1943.4349999999999</v>
      </c>
      <c r="O41" s="69">
        <f t="shared" si="2"/>
        <v>2.8763254988593964E-4</v>
      </c>
      <c r="P41" s="55">
        <f t="shared" si="3"/>
        <v>-0.17269999999999897</v>
      </c>
      <c r="Q41" s="73">
        <f t="shared" si="1"/>
        <v>101.72953851404475</v>
      </c>
      <c r="R41" s="77"/>
    </row>
    <row r="42" spans="2:18" x14ac:dyDescent="0.3">
      <c r="B42" s="12"/>
      <c r="C42" s="4"/>
      <c r="D42" s="4" t="s">
        <v>75</v>
      </c>
      <c r="E42" s="40">
        <v>417.36959999999999</v>
      </c>
      <c r="F42" s="41">
        <v>33.476700000000001</v>
      </c>
      <c r="G42" s="41">
        <v>38.627299999999998</v>
      </c>
      <c r="H42" s="41">
        <v>37.325899999999997</v>
      </c>
      <c r="I42" s="41">
        <v>1677.424</v>
      </c>
      <c r="J42" s="52">
        <v>417.0752</v>
      </c>
      <c r="K42" s="53">
        <v>33.542900000000003</v>
      </c>
      <c r="L42" s="53">
        <v>38.486899999999999</v>
      </c>
      <c r="M42" s="53">
        <v>37.2226</v>
      </c>
      <c r="N42" s="53">
        <v>1717.875</v>
      </c>
      <c r="O42" s="69">
        <f t="shared" si="2"/>
        <v>7.0537001257397764E-4</v>
      </c>
      <c r="P42" s="55">
        <f t="shared" si="3"/>
        <v>6.6200000000002035E-2</v>
      </c>
      <c r="Q42" s="73">
        <f t="shared" si="1"/>
        <v>102.41149524509009</v>
      </c>
      <c r="R42" s="77"/>
    </row>
    <row r="43" spans="2:18" ht="17.25" thickBot="1" x14ac:dyDescent="0.35">
      <c r="B43" s="12"/>
      <c r="C43" s="5"/>
      <c r="D43" s="5" t="s">
        <v>76</v>
      </c>
      <c r="E43" s="40">
        <v>210.6</v>
      </c>
      <c r="F43" s="41">
        <v>30.543800000000001</v>
      </c>
      <c r="G43" s="41">
        <v>37.194000000000003</v>
      </c>
      <c r="H43" s="41">
        <v>35.6599</v>
      </c>
      <c r="I43" s="41">
        <v>1480.77</v>
      </c>
      <c r="J43" s="52">
        <v>210.9984</v>
      </c>
      <c r="K43" s="53">
        <v>30.670300000000001</v>
      </c>
      <c r="L43" s="53">
        <v>37.070700000000002</v>
      </c>
      <c r="M43" s="53">
        <v>35.610799999999998</v>
      </c>
      <c r="N43" s="53">
        <v>1521.221</v>
      </c>
      <c r="O43" s="69">
        <f t="shared" si="2"/>
        <v>1.8917378917379364E-3</v>
      </c>
      <c r="P43" s="55">
        <f t="shared" si="3"/>
        <v>0.12650000000000006</v>
      </c>
      <c r="Q43" s="73">
        <f t="shared" si="1"/>
        <v>102.73175442506265</v>
      </c>
      <c r="R43" s="79"/>
    </row>
    <row r="44" spans="2:18" x14ac:dyDescent="0.3">
      <c r="B44" s="12"/>
      <c r="C44" s="3" t="s">
        <v>21</v>
      </c>
      <c r="D44" s="3" t="s">
        <v>77</v>
      </c>
      <c r="E44" s="40">
        <v>2186.2968000000001</v>
      </c>
      <c r="F44" s="41">
        <v>38.250300000000003</v>
      </c>
      <c r="G44" s="41">
        <v>42.498899999999999</v>
      </c>
      <c r="H44" s="41">
        <v>43.467799999999997</v>
      </c>
      <c r="I44" s="41">
        <v>2466.8939999999998</v>
      </c>
      <c r="J44" s="52">
        <v>2186.6664000000001</v>
      </c>
      <c r="K44" s="53">
        <v>37.2851</v>
      </c>
      <c r="L44" s="53">
        <v>41.474699999999999</v>
      </c>
      <c r="M44" s="53">
        <v>42.319499999999998</v>
      </c>
      <c r="N44" s="53">
        <v>2508.0940000000001</v>
      </c>
      <c r="O44" s="69">
        <f t="shared" si="2"/>
        <v>1.6905298493781414E-4</v>
      </c>
      <c r="P44" s="55">
        <f t="shared" si="3"/>
        <v>-0.96520000000000294</v>
      </c>
      <c r="Q44" s="73">
        <f t="shared" si="1"/>
        <v>101.67011634873651</v>
      </c>
      <c r="R44" s="79"/>
    </row>
    <row r="45" spans="2:18" x14ac:dyDescent="0.3">
      <c r="B45" s="12"/>
      <c r="C45" s="4"/>
      <c r="D45" s="4" t="s">
        <v>78</v>
      </c>
      <c r="E45" s="40">
        <v>764.66240000000005</v>
      </c>
      <c r="F45" s="41">
        <v>34.412999999999997</v>
      </c>
      <c r="G45" s="41">
        <v>40.5869</v>
      </c>
      <c r="H45" s="41">
        <v>41.495899999999999</v>
      </c>
      <c r="I45" s="41">
        <v>1962.779</v>
      </c>
      <c r="J45" s="52">
        <v>764.97680000000003</v>
      </c>
      <c r="K45" s="53">
        <v>33.248600000000003</v>
      </c>
      <c r="L45" s="53">
        <v>39.801600000000001</v>
      </c>
      <c r="M45" s="53">
        <v>40.634999999999998</v>
      </c>
      <c r="N45" s="53">
        <v>2034.4780000000001</v>
      </c>
      <c r="O45" s="69">
        <f t="shared" si="2"/>
        <v>4.1116184083325892E-4</v>
      </c>
      <c r="P45" s="55">
        <f t="shared" si="3"/>
        <v>-1.1643999999999934</v>
      </c>
      <c r="Q45" s="73">
        <f t="shared" si="1"/>
        <v>103.65293290788215</v>
      </c>
      <c r="R45" s="79"/>
    </row>
    <row r="46" spans="2:18" x14ac:dyDescent="0.3">
      <c r="B46" s="12"/>
      <c r="C46" s="4"/>
      <c r="D46" s="4" t="s">
        <v>79</v>
      </c>
      <c r="E46" s="40">
        <v>306.68560000000002</v>
      </c>
      <c r="F46" s="41">
        <v>31.2606</v>
      </c>
      <c r="G46" s="41">
        <v>39.306699999999999</v>
      </c>
      <c r="H46" s="41">
        <v>40.114600000000003</v>
      </c>
      <c r="I46" s="41">
        <v>1631.825</v>
      </c>
      <c r="J46" s="52">
        <v>306.5256</v>
      </c>
      <c r="K46" s="53">
        <v>30.144300000000001</v>
      </c>
      <c r="L46" s="53">
        <v>38.793599999999998</v>
      </c>
      <c r="M46" s="53">
        <v>39.609499999999997</v>
      </c>
      <c r="N46" s="53">
        <v>1649.749</v>
      </c>
      <c r="O46" s="69">
        <f t="shared" si="2"/>
        <v>5.2170692070323808E-4</v>
      </c>
      <c r="P46" s="55">
        <f t="shared" si="3"/>
        <v>-1.116299999999999</v>
      </c>
      <c r="Q46" s="73">
        <f t="shared" si="1"/>
        <v>101.09840209581296</v>
      </c>
      <c r="R46" s="79"/>
    </row>
    <row r="47" spans="2:18" ht="17.25" thickBot="1" x14ac:dyDescent="0.35">
      <c r="B47" s="12"/>
      <c r="C47" s="5"/>
      <c r="D47" s="5" t="s">
        <v>80</v>
      </c>
      <c r="E47" s="40">
        <v>127.604</v>
      </c>
      <c r="F47" s="41">
        <v>28.216699999999999</v>
      </c>
      <c r="G47" s="41">
        <v>38.280200000000001</v>
      </c>
      <c r="H47" s="41">
        <v>39.010399999999997</v>
      </c>
      <c r="I47" s="41">
        <v>1415.2180000000001</v>
      </c>
      <c r="J47" s="52">
        <v>127.63200000000001</v>
      </c>
      <c r="K47" s="53">
        <v>27.760100000000001</v>
      </c>
      <c r="L47" s="53">
        <v>38.185200000000002</v>
      </c>
      <c r="M47" s="53">
        <v>38.8245</v>
      </c>
      <c r="N47" s="53">
        <v>1434.048</v>
      </c>
      <c r="O47" s="69">
        <f t="shared" si="2"/>
        <v>2.1942885802957428E-4</v>
      </c>
      <c r="P47" s="55">
        <f t="shared" si="3"/>
        <v>-0.45659999999999812</v>
      </c>
      <c r="Q47" s="73">
        <f t="shared" si="1"/>
        <v>101.33053706213458</v>
      </c>
      <c r="R47" s="79"/>
    </row>
    <row r="48" spans="2:18" x14ac:dyDescent="0.3">
      <c r="B48" s="12"/>
      <c r="C48" s="3" t="s">
        <v>22</v>
      </c>
      <c r="D48" s="3">
        <v>22</v>
      </c>
      <c r="E48" s="40">
        <v>1915.8</v>
      </c>
      <c r="F48" s="41">
        <v>38.0045</v>
      </c>
      <c r="G48" s="41">
        <v>40.610500000000002</v>
      </c>
      <c r="H48" s="41">
        <v>41.293500000000002</v>
      </c>
      <c r="I48" s="41">
        <v>2070.607</v>
      </c>
      <c r="J48" s="52">
        <v>1917.8824</v>
      </c>
      <c r="K48" s="53">
        <v>37.532200000000003</v>
      </c>
      <c r="L48" s="53">
        <v>39.760899999999999</v>
      </c>
      <c r="M48" s="53">
        <v>40.3628</v>
      </c>
      <c r="N48" s="53">
        <v>2137.1880000000001</v>
      </c>
      <c r="O48" s="69">
        <f t="shared" si="2"/>
        <v>1.0869610606535165E-3</v>
      </c>
      <c r="P48" s="55">
        <f t="shared" si="3"/>
        <v>-0.47229999999999706</v>
      </c>
      <c r="Q48" s="73">
        <f t="shared" si="1"/>
        <v>103.2155305183456</v>
      </c>
      <c r="R48" s="79"/>
    </row>
    <row r="49" spans="2:18" x14ac:dyDescent="0.3">
      <c r="B49" s="12"/>
      <c r="C49" s="4"/>
      <c r="D49" s="4">
        <v>27</v>
      </c>
      <c r="E49" s="40">
        <v>816.92</v>
      </c>
      <c r="F49" s="41">
        <v>34.248199999999997</v>
      </c>
      <c r="G49" s="41">
        <v>37.936599999999999</v>
      </c>
      <c r="H49" s="41">
        <v>38.499699999999997</v>
      </c>
      <c r="I49" s="41">
        <v>1675.5519999999999</v>
      </c>
      <c r="J49" s="52">
        <v>817.56</v>
      </c>
      <c r="K49" s="53">
        <v>33.636699999999998</v>
      </c>
      <c r="L49" s="53">
        <v>37.242199999999997</v>
      </c>
      <c r="M49" s="53">
        <v>37.835900000000002</v>
      </c>
      <c r="N49" s="53">
        <v>1756.2190000000001</v>
      </c>
      <c r="O49" s="69">
        <f t="shared" si="2"/>
        <v>7.834304460656936E-4</v>
      </c>
      <c r="P49" s="55">
        <f t="shared" si="3"/>
        <v>-0.61149999999999949</v>
      </c>
      <c r="Q49" s="73">
        <f t="shared" si="1"/>
        <v>104.81435371746147</v>
      </c>
      <c r="R49" s="79"/>
    </row>
    <row r="50" spans="2:18" x14ac:dyDescent="0.3">
      <c r="B50" s="12"/>
      <c r="C50" s="4"/>
      <c r="D50" s="4">
        <v>32</v>
      </c>
      <c r="E50" s="40">
        <v>351.72399999999999</v>
      </c>
      <c r="F50" s="41">
        <v>30.805499999999999</v>
      </c>
      <c r="G50" s="41">
        <v>35.9621</v>
      </c>
      <c r="H50" s="41">
        <v>36.4741</v>
      </c>
      <c r="I50" s="41">
        <v>1400.164</v>
      </c>
      <c r="J50" s="52">
        <v>352.03199999999998</v>
      </c>
      <c r="K50" s="53">
        <v>30.202200000000001</v>
      </c>
      <c r="L50" s="53">
        <v>35.616300000000003</v>
      </c>
      <c r="M50" s="53">
        <v>36.179000000000002</v>
      </c>
      <c r="N50" s="53">
        <v>1442.924</v>
      </c>
      <c r="O50" s="69">
        <f t="shared" si="2"/>
        <v>8.7568661791630014E-4</v>
      </c>
      <c r="P50" s="55">
        <f t="shared" si="3"/>
        <v>-0.60329999999999728</v>
      </c>
      <c r="Q50" s="73">
        <f t="shared" si="1"/>
        <v>103.05392796843797</v>
      </c>
      <c r="R50" s="79"/>
    </row>
    <row r="51" spans="2:18" ht="17.25" thickBot="1" x14ac:dyDescent="0.35">
      <c r="B51" s="12"/>
      <c r="C51" s="5"/>
      <c r="D51" s="5">
        <v>37</v>
      </c>
      <c r="E51" s="40">
        <v>149.65520000000001</v>
      </c>
      <c r="F51" s="41">
        <v>27.752400000000002</v>
      </c>
      <c r="G51" s="41">
        <v>34.531399999999998</v>
      </c>
      <c r="H51" s="41">
        <v>34.977400000000003</v>
      </c>
      <c r="I51" s="41">
        <v>1206.9110000000001</v>
      </c>
      <c r="J51" s="52">
        <v>149.952</v>
      </c>
      <c r="K51" s="53">
        <v>27.529800000000002</v>
      </c>
      <c r="L51" s="53">
        <v>34.352699999999999</v>
      </c>
      <c r="M51" s="53">
        <v>34.849200000000003</v>
      </c>
      <c r="N51" s="53">
        <v>1229.1569999999999</v>
      </c>
      <c r="O51" s="69">
        <f t="shared" si="2"/>
        <v>1.983225440880039E-3</v>
      </c>
      <c r="P51" s="55">
        <f t="shared" si="3"/>
        <v>-0.22259999999999991</v>
      </c>
      <c r="Q51" s="73">
        <f t="shared" si="1"/>
        <v>101.84321793404816</v>
      </c>
      <c r="R51" s="79"/>
    </row>
    <row r="52" spans="2:18" x14ac:dyDescent="0.3">
      <c r="B52" s="12"/>
      <c r="C52" s="3" t="s">
        <v>17</v>
      </c>
      <c r="D52" s="3">
        <v>22</v>
      </c>
      <c r="E52" s="40">
        <v>1330.4528</v>
      </c>
      <c r="F52" s="41">
        <v>39.829099999999997</v>
      </c>
      <c r="G52" s="41">
        <v>41.141300000000001</v>
      </c>
      <c r="H52" s="41">
        <v>42.216200000000001</v>
      </c>
      <c r="I52" s="41">
        <v>1569.8779999999999</v>
      </c>
      <c r="J52" s="52">
        <v>1330.9864</v>
      </c>
      <c r="K52" s="53">
        <v>39.3947</v>
      </c>
      <c r="L52" s="53">
        <v>40.885599999999997</v>
      </c>
      <c r="M52" s="53">
        <v>41.922800000000002</v>
      </c>
      <c r="N52" s="53">
        <v>1582.825</v>
      </c>
      <c r="O52" s="69">
        <f t="shared" si="2"/>
        <v>4.0106646398878527E-4</v>
      </c>
      <c r="P52" s="55">
        <f t="shared" si="3"/>
        <v>-0.43439999999999657</v>
      </c>
      <c r="Q52" s="73">
        <f t="shared" si="1"/>
        <v>100.82471376756665</v>
      </c>
      <c r="R52" s="77"/>
    </row>
    <row r="53" spans="2:18" x14ac:dyDescent="0.3">
      <c r="B53" s="12"/>
      <c r="C53" s="4"/>
      <c r="D53" s="4">
        <v>27</v>
      </c>
      <c r="E53" s="40">
        <v>632.78719999999998</v>
      </c>
      <c r="F53" s="41">
        <v>35.781599999999997</v>
      </c>
      <c r="G53" s="41">
        <v>38.275300000000001</v>
      </c>
      <c r="H53" s="41">
        <v>39.5242</v>
      </c>
      <c r="I53" s="41">
        <v>1359.8230000000001</v>
      </c>
      <c r="J53" s="52">
        <v>633.30640000000005</v>
      </c>
      <c r="K53" s="53">
        <v>35.221899999999998</v>
      </c>
      <c r="L53" s="53">
        <v>37.958599999999997</v>
      </c>
      <c r="M53" s="53">
        <v>39.088500000000003</v>
      </c>
      <c r="N53" s="53">
        <v>1376.047</v>
      </c>
      <c r="O53" s="69">
        <f t="shared" si="2"/>
        <v>8.2049700120367312E-4</v>
      </c>
      <c r="P53" s="55">
        <f t="shared" si="3"/>
        <v>-0.55969999999999942</v>
      </c>
      <c r="Q53" s="73">
        <f t="shared" si="1"/>
        <v>101.19309645446504</v>
      </c>
      <c r="R53" s="77"/>
    </row>
    <row r="54" spans="2:18" x14ac:dyDescent="0.3">
      <c r="B54" s="12"/>
      <c r="C54" s="4"/>
      <c r="D54" s="4">
        <v>32</v>
      </c>
      <c r="E54" s="40">
        <v>299.29680000000002</v>
      </c>
      <c r="F54" s="41">
        <v>32.186700000000002</v>
      </c>
      <c r="G54" s="41">
        <v>36.304099999999998</v>
      </c>
      <c r="H54" s="41">
        <v>37.473500000000001</v>
      </c>
      <c r="I54" s="41">
        <v>1166.6320000000001</v>
      </c>
      <c r="J54" s="52">
        <v>299.1352</v>
      </c>
      <c r="K54" s="53">
        <v>31.828399999999998</v>
      </c>
      <c r="L54" s="53">
        <v>35.963299999999997</v>
      </c>
      <c r="M54" s="53">
        <v>37.022500000000001</v>
      </c>
      <c r="N54" s="53">
        <v>1205.414</v>
      </c>
      <c r="O54" s="69">
        <f t="shared" si="2"/>
        <v>5.3993226790270145E-4</v>
      </c>
      <c r="P54" s="55">
        <f t="shared" si="3"/>
        <v>-0.35830000000000339</v>
      </c>
      <c r="Q54" s="73">
        <f t="shared" si="1"/>
        <v>103.32427020688614</v>
      </c>
      <c r="R54" s="77"/>
    </row>
    <row r="55" spans="2:18" ht="17.25" thickBot="1" x14ac:dyDescent="0.35">
      <c r="B55" s="13"/>
      <c r="C55" s="5"/>
      <c r="D55" s="5">
        <v>37</v>
      </c>
      <c r="E55" s="36">
        <v>144.4776</v>
      </c>
      <c r="F55" s="37">
        <v>29.323599999999999</v>
      </c>
      <c r="G55" s="37">
        <v>34.859099999999998</v>
      </c>
      <c r="H55" s="37">
        <v>35.927</v>
      </c>
      <c r="I55" s="37">
        <v>1001.287</v>
      </c>
      <c r="J55" s="43">
        <v>145.00559999999999</v>
      </c>
      <c r="K55" s="44">
        <v>29.133500000000002</v>
      </c>
      <c r="L55" s="44">
        <v>34.603700000000003</v>
      </c>
      <c r="M55" s="44">
        <v>35.544800000000002</v>
      </c>
      <c r="N55" s="44">
        <v>1034.1569999999999</v>
      </c>
      <c r="O55" s="69">
        <f t="shared" si="2"/>
        <v>3.6545457565739714E-3</v>
      </c>
      <c r="P55" s="55">
        <f t="shared" si="3"/>
        <v>-0.19009999999999749</v>
      </c>
      <c r="Q55" s="73">
        <f t="shared" si="1"/>
        <v>103.28277506848686</v>
      </c>
      <c r="R55" s="79"/>
    </row>
    <row r="56" spans="2:18" x14ac:dyDescent="0.3">
      <c r="B56" s="3" t="s">
        <v>23</v>
      </c>
      <c r="C56" s="21" t="s">
        <v>40</v>
      </c>
      <c r="D56" s="3" t="s">
        <v>81</v>
      </c>
      <c r="E56" s="40">
        <v>2219.0088000000001</v>
      </c>
      <c r="F56" s="41">
        <v>42.508899999999997</v>
      </c>
      <c r="G56" s="41">
        <v>46.349699999999999</v>
      </c>
      <c r="H56" s="41">
        <v>47.583300000000001</v>
      </c>
      <c r="I56" s="41">
        <v>13494.308999999999</v>
      </c>
      <c r="J56" s="52">
        <v>2214.7399999999998</v>
      </c>
      <c r="K56" s="53">
        <v>41.151299999999999</v>
      </c>
      <c r="L56" s="53">
        <v>45.209800000000001</v>
      </c>
      <c r="M56" s="53">
        <v>46.471499999999999</v>
      </c>
      <c r="N56" s="53">
        <v>13385.502</v>
      </c>
      <c r="O56" s="70">
        <f t="shared" si="2"/>
        <v>1.9237418076035943E-3</v>
      </c>
      <c r="P56" s="57">
        <f t="shared" si="3"/>
        <v>-1.3575999999999979</v>
      </c>
      <c r="Q56" s="75">
        <f t="shared" ref="Q56:Q67" si="4">(100*N56)/I56</f>
        <v>99.193682314522363</v>
      </c>
      <c r="R56" s="79"/>
    </row>
    <row r="57" spans="2:18" x14ac:dyDescent="0.3">
      <c r="B57" s="4" t="s">
        <v>24</v>
      </c>
      <c r="C57" s="19"/>
      <c r="D57" s="4" t="s">
        <v>82</v>
      </c>
      <c r="E57" s="40">
        <v>866.48320000000001</v>
      </c>
      <c r="F57" s="41">
        <v>40.2194</v>
      </c>
      <c r="G57" s="41">
        <v>44.255699999999997</v>
      </c>
      <c r="H57" s="41">
        <v>45.461300000000001</v>
      </c>
      <c r="I57" s="41">
        <v>12042.659</v>
      </c>
      <c r="J57" s="52">
        <v>861.88160000000005</v>
      </c>
      <c r="K57" s="53">
        <v>38.880000000000003</v>
      </c>
      <c r="L57" s="53">
        <v>43.879300000000001</v>
      </c>
      <c r="M57" s="53">
        <v>45.179200000000002</v>
      </c>
      <c r="N57" s="53">
        <v>11966.484</v>
      </c>
      <c r="O57" s="69">
        <f t="shared" si="2"/>
        <v>5.3106626879782116E-3</v>
      </c>
      <c r="P57" s="55">
        <f t="shared" si="3"/>
        <v>-1.3393999999999977</v>
      </c>
      <c r="Q57" s="73">
        <f t="shared" si="4"/>
        <v>99.367456971089211</v>
      </c>
      <c r="R57" s="79"/>
    </row>
    <row r="58" spans="2:18" x14ac:dyDescent="0.3">
      <c r="B58" s="4"/>
      <c r="C58" s="19"/>
      <c r="D58" s="4" t="s">
        <v>83</v>
      </c>
      <c r="E58" s="40">
        <v>425.66399999999999</v>
      </c>
      <c r="F58" s="41">
        <v>37.5749</v>
      </c>
      <c r="G58" s="41">
        <v>42.398200000000003</v>
      </c>
      <c r="H58" s="41">
        <v>43.5593</v>
      </c>
      <c r="I58" s="41">
        <v>11337.226000000001</v>
      </c>
      <c r="J58" s="52">
        <v>422.75839999999999</v>
      </c>
      <c r="K58" s="53">
        <v>36.2181</v>
      </c>
      <c r="L58" s="53">
        <v>42.5595</v>
      </c>
      <c r="M58" s="53">
        <v>43.759099999999997</v>
      </c>
      <c r="N58" s="53">
        <v>11280.114</v>
      </c>
      <c r="O58" s="69">
        <f t="shared" si="2"/>
        <v>6.8260411968124922E-3</v>
      </c>
      <c r="P58" s="55">
        <f t="shared" si="3"/>
        <v>-1.3567999999999998</v>
      </c>
      <c r="Q58" s="73">
        <f t="shared" si="4"/>
        <v>99.496243613737605</v>
      </c>
      <c r="R58" s="79"/>
    </row>
    <row r="59" spans="2:18" ht="17.25" thickBot="1" x14ac:dyDescent="0.35">
      <c r="B59" s="4"/>
      <c r="C59" s="20"/>
      <c r="D59" s="5" t="s">
        <v>84</v>
      </c>
      <c r="E59" s="40">
        <v>222.82320000000001</v>
      </c>
      <c r="F59" s="41">
        <v>34.633200000000002</v>
      </c>
      <c r="G59" s="41">
        <v>41.164400000000001</v>
      </c>
      <c r="H59" s="41">
        <v>42.229900000000001</v>
      </c>
      <c r="I59" s="41">
        <v>10893.343000000001</v>
      </c>
      <c r="J59" s="52">
        <v>221.06479999999999</v>
      </c>
      <c r="K59" s="53">
        <v>33.153100000000002</v>
      </c>
      <c r="L59" s="53">
        <v>41.4298</v>
      </c>
      <c r="M59" s="53">
        <v>42.567399999999999</v>
      </c>
      <c r="N59" s="53">
        <v>10823.314</v>
      </c>
      <c r="O59" s="69">
        <f t="shared" si="2"/>
        <v>7.8914583400652317E-3</v>
      </c>
      <c r="P59" s="55">
        <f t="shared" si="3"/>
        <v>-1.4801000000000002</v>
      </c>
      <c r="Q59" s="73">
        <f t="shared" si="4"/>
        <v>99.357139493358474</v>
      </c>
      <c r="R59" s="79"/>
    </row>
    <row r="60" spans="2:18" x14ac:dyDescent="0.3">
      <c r="B60" s="4"/>
      <c r="C60" s="21" t="s">
        <v>41</v>
      </c>
      <c r="D60" s="3" t="s">
        <v>85</v>
      </c>
      <c r="E60" s="40">
        <v>1498.568</v>
      </c>
      <c r="F60" s="41">
        <v>42.941600000000001</v>
      </c>
      <c r="G60" s="41">
        <v>47.8872</v>
      </c>
      <c r="H60" s="41">
        <v>48.438899999999997</v>
      </c>
      <c r="I60" s="41">
        <v>13051.684999999999</v>
      </c>
      <c r="J60" s="52">
        <v>1497.2360000000001</v>
      </c>
      <c r="K60" s="53">
        <v>41.251600000000003</v>
      </c>
      <c r="L60" s="53">
        <v>46.406399999999998</v>
      </c>
      <c r="M60" s="53">
        <v>47.140099999999997</v>
      </c>
      <c r="N60" s="53">
        <v>12360.837</v>
      </c>
      <c r="O60" s="69">
        <f t="shared" si="2"/>
        <v>8.8884855408622094E-4</v>
      </c>
      <c r="P60" s="55">
        <f t="shared" si="3"/>
        <v>-1.6899999999999977</v>
      </c>
      <c r="Q60" s="73">
        <f t="shared" si="4"/>
        <v>94.706829041614171</v>
      </c>
      <c r="R60" s="79"/>
    </row>
    <row r="61" spans="2:18" x14ac:dyDescent="0.3">
      <c r="B61" s="4"/>
      <c r="C61" s="19"/>
      <c r="D61" s="4" t="s">
        <v>86</v>
      </c>
      <c r="E61" s="40">
        <v>417.75040000000001</v>
      </c>
      <c r="F61" s="41">
        <v>41.134399999999999</v>
      </c>
      <c r="G61" s="41">
        <v>46.167999999999999</v>
      </c>
      <c r="H61" s="41">
        <v>46.735599999999998</v>
      </c>
      <c r="I61" s="41">
        <v>11547.358</v>
      </c>
      <c r="J61" s="52">
        <v>416.07839999999999</v>
      </c>
      <c r="K61" s="53">
        <v>38.795999999999999</v>
      </c>
      <c r="L61" s="53">
        <v>44.903399999999998</v>
      </c>
      <c r="M61" s="53">
        <v>45.7256</v>
      </c>
      <c r="N61" s="53">
        <v>11115.315000000001</v>
      </c>
      <c r="O61" s="69">
        <f t="shared" si="2"/>
        <v>4.0023899438517002E-3</v>
      </c>
      <c r="P61" s="55">
        <f t="shared" si="3"/>
        <v>-2.3384</v>
      </c>
      <c r="Q61" s="73">
        <f t="shared" si="4"/>
        <v>96.258512120261614</v>
      </c>
      <c r="R61" s="79"/>
    </row>
    <row r="62" spans="2:18" x14ac:dyDescent="0.3">
      <c r="B62" s="4"/>
      <c r="C62" s="19"/>
      <c r="D62" s="4" t="s">
        <v>87</v>
      </c>
      <c r="E62" s="40">
        <v>186.88480000000001</v>
      </c>
      <c r="F62" s="41">
        <v>38.985100000000003</v>
      </c>
      <c r="G62" s="41">
        <v>44.537399999999998</v>
      </c>
      <c r="H62" s="41">
        <v>45.110300000000002</v>
      </c>
      <c r="I62" s="41">
        <v>10931.718999999999</v>
      </c>
      <c r="J62" s="52">
        <v>185.30719999999999</v>
      </c>
      <c r="K62" s="53">
        <v>36.349800000000002</v>
      </c>
      <c r="L62" s="53">
        <v>43.6768</v>
      </c>
      <c r="M62" s="53">
        <v>44.625</v>
      </c>
      <c r="N62" s="53">
        <v>10664.147000000001</v>
      </c>
      <c r="O62" s="69">
        <f t="shared" si="2"/>
        <v>8.4415640009247294E-3</v>
      </c>
      <c r="P62" s="55">
        <f t="shared" si="3"/>
        <v>-2.6353000000000009</v>
      </c>
      <c r="Q62" s="73">
        <f t="shared" si="4"/>
        <v>97.552333718054797</v>
      </c>
      <c r="R62" s="79"/>
    </row>
    <row r="63" spans="2:18" ht="17.25" thickBot="1" x14ac:dyDescent="0.35">
      <c r="B63" s="4"/>
      <c r="C63" s="20"/>
      <c r="D63" s="5" t="s">
        <v>88</v>
      </c>
      <c r="E63" s="40">
        <v>98.885599999999997</v>
      </c>
      <c r="F63" s="41">
        <v>36.49</v>
      </c>
      <c r="G63" s="41">
        <v>43.1753</v>
      </c>
      <c r="H63" s="41">
        <v>43.612000000000002</v>
      </c>
      <c r="I63" s="41">
        <v>10574.322</v>
      </c>
      <c r="J63" s="52">
        <v>98.197599999999994</v>
      </c>
      <c r="K63" s="53">
        <v>34.112499999999997</v>
      </c>
      <c r="L63" s="53">
        <v>42.813499999999998</v>
      </c>
      <c r="M63" s="53">
        <v>43.665399999999998</v>
      </c>
      <c r="N63" s="53">
        <v>10378.370000000001</v>
      </c>
      <c r="O63" s="69">
        <f t="shared" si="2"/>
        <v>6.9575347674484698E-3</v>
      </c>
      <c r="P63" s="55">
        <f t="shared" si="3"/>
        <v>-2.3775000000000048</v>
      </c>
      <c r="Q63" s="73">
        <f t="shared" si="4"/>
        <v>98.146907196508678</v>
      </c>
      <c r="R63" s="79"/>
    </row>
    <row r="64" spans="2:18" x14ac:dyDescent="0.3">
      <c r="B64" s="4"/>
      <c r="C64" s="3" t="s">
        <v>42</v>
      </c>
      <c r="D64" s="21">
        <v>22</v>
      </c>
      <c r="E64" s="40">
        <v>1972.2264</v>
      </c>
      <c r="F64" s="41">
        <v>43.1999</v>
      </c>
      <c r="G64" s="41">
        <v>47.076900000000002</v>
      </c>
      <c r="H64" s="41">
        <v>47.974400000000003</v>
      </c>
      <c r="I64" s="41">
        <v>14262.888000000001</v>
      </c>
      <c r="J64" s="52">
        <v>1971.4328</v>
      </c>
      <c r="K64" s="53">
        <v>41.657800000000002</v>
      </c>
      <c r="L64" s="53">
        <v>45.7438</v>
      </c>
      <c r="M64" s="53">
        <v>46.776499999999999</v>
      </c>
      <c r="N64" s="53">
        <v>13804.120999999999</v>
      </c>
      <c r="O64" s="69">
        <f t="shared" si="2"/>
        <v>4.0238788001213725E-4</v>
      </c>
      <c r="P64" s="55">
        <f t="shared" si="3"/>
        <v>-1.5420999999999978</v>
      </c>
      <c r="Q64" s="73">
        <f t="shared" si="4"/>
        <v>96.783491534112855</v>
      </c>
      <c r="R64" s="77"/>
    </row>
    <row r="65" spans="2:18" x14ac:dyDescent="0.3">
      <c r="B65" s="4"/>
      <c r="C65" s="4"/>
      <c r="D65" s="19">
        <v>27</v>
      </c>
      <c r="E65" s="40">
        <v>694.22</v>
      </c>
      <c r="F65" s="41">
        <v>41.053100000000001</v>
      </c>
      <c r="G65" s="41">
        <v>45.209499999999998</v>
      </c>
      <c r="H65" s="41">
        <v>46.027299999999997</v>
      </c>
      <c r="I65" s="41">
        <v>12630.093999999999</v>
      </c>
      <c r="J65" s="52">
        <v>693.87919999999997</v>
      </c>
      <c r="K65" s="53">
        <v>38.9131</v>
      </c>
      <c r="L65" s="53">
        <v>44.190800000000003</v>
      </c>
      <c r="M65" s="53">
        <v>45.385100000000001</v>
      </c>
      <c r="N65" s="53">
        <v>12247.112999999999</v>
      </c>
      <c r="O65" s="69">
        <f t="shared" si="2"/>
        <v>4.9091066232614792E-4</v>
      </c>
      <c r="P65" s="55">
        <f t="shared" si="3"/>
        <v>-2.1400000000000006</v>
      </c>
      <c r="Q65" s="73">
        <f t="shared" si="4"/>
        <v>96.967710612446766</v>
      </c>
      <c r="R65" s="77"/>
    </row>
    <row r="66" spans="2:18" x14ac:dyDescent="0.3">
      <c r="B66" s="4"/>
      <c r="C66" s="4"/>
      <c r="D66" s="19">
        <v>32</v>
      </c>
      <c r="E66" s="40">
        <v>315.6936</v>
      </c>
      <c r="F66" s="41">
        <v>38.630499999999998</v>
      </c>
      <c r="G66" s="41">
        <v>43.426099999999998</v>
      </c>
      <c r="H66" s="41">
        <v>44.323099999999997</v>
      </c>
      <c r="I66" s="41">
        <v>11776.664000000001</v>
      </c>
      <c r="J66" s="52">
        <v>315.72239999999999</v>
      </c>
      <c r="K66" s="53">
        <v>36.421399999999998</v>
      </c>
      <c r="L66" s="53">
        <v>43.041699999999999</v>
      </c>
      <c r="M66" s="53">
        <v>44.199800000000003</v>
      </c>
      <c r="N66" s="53">
        <v>11491.588</v>
      </c>
      <c r="O66" s="69">
        <f t="shared" si="2"/>
        <v>9.1227696728694282E-5</v>
      </c>
      <c r="P66" s="55">
        <f t="shared" si="3"/>
        <v>-2.2090999999999994</v>
      </c>
      <c r="Q66" s="73">
        <f t="shared" si="4"/>
        <v>97.579314481588327</v>
      </c>
      <c r="R66" s="77"/>
    </row>
    <row r="67" spans="2:18" ht="17.25" thickBot="1" x14ac:dyDescent="0.35">
      <c r="B67" s="5"/>
      <c r="C67" s="5"/>
      <c r="D67" s="20">
        <v>37</v>
      </c>
      <c r="E67" s="36">
        <v>164.0472</v>
      </c>
      <c r="F67" s="37">
        <v>35.954000000000001</v>
      </c>
      <c r="G67" s="37">
        <v>42.034300000000002</v>
      </c>
      <c r="H67" s="37">
        <v>42.947200000000002</v>
      </c>
      <c r="I67" s="37">
        <v>11232.992</v>
      </c>
      <c r="J67" s="43">
        <v>163.6968</v>
      </c>
      <c r="K67" s="44">
        <v>33.482599999999998</v>
      </c>
      <c r="L67" s="44">
        <v>41.948</v>
      </c>
      <c r="M67" s="44">
        <v>43.0274</v>
      </c>
      <c r="N67" s="44">
        <v>10955.672</v>
      </c>
      <c r="O67" s="64">
        <f t="shared" si="2"/>
        <v>2.135970623089011E-3</v>
      </c>
      <c r="P67" s="56">
        <f t="shared" si="3"/>
        <v>-2.4714000000000027</v>
      </c>
      <c r="Q67" s="74">
        <f t="shared" si="4"/>
        <v>97.531200948064409</v>
      </c>
      <c r="R67" s="79"/>
    </row>
    <row r="68" spans="2:18" x14ac:dyDescent="0.3">
      <c r="O68" s="23"/>
      <c r="P68" s="24"/>
      <c r="Q68" s="48"/>
    </row>
  </sheetData>
  <mergeCells count="3">
    <mergeCell ref="E2:H2"/>
    <mergeCell ref="J2:N2"/>
    <mergeCell ref="O2:Q2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68"/>
  <sheetViews>
    <sheetView topLeftCell="C1" zoomScale="55" zoomScaleNormal="55" workbookViewId="0">
      <selection activeCell="F40" sqref="F40"/>
    </sheetView>
  </sheetViews>
  <sheetFormatPr defaultRowHeight="16.5" x14ac:dyDescent="0.3"/>
  <cols>
    <col min="3" max="3" width="15.375" bestFit="1" customWidth="1"/>
    <col min="5" max="5" width="10.25" bestFit="1" customWidth="1"/>
    <col min="6" max="8" width="9.125" bestFit="1" customWidth="1"/>
    <col min="9" max="9" width="9.125" customWidth="1"/>
    <col min="15" max="16" width="16.875" customWidth="1"/>
    <col min="17" max="17" width="16.25" customWidth="1"/>
  </cols>
  <sheetData>
    <row r="1" spans="2:18" ht="17.25" thickBot="1" x14ac:dyDescent="0.35"/>
    <row r="2" spans="2:18" ht="17.25" thickBot="1" x14ac:dyDescent="0.35">
      <c r="B2" s="8"/>
      <c r="C2" s="8"/>
      <c r="D2" s="9"/>
      <c r="E2" s="84" t="s">
        <v>44</v>
      </c>
      <c r="F2" s="85"/>
      <c r="G2" s="85"/>
      <c r="H2" s="85"/>
      <c r="I2" s="25"/>
      <c r="J2" s="86" t="s">
        <v>48</v>
      </c>
      <c r="K2" s="87"/>
      <c r="L2" s="87"/>
      <c r="M2" s="87"/>
      <c r="N2" s="94"/>
      <c r="O2" s="91" t="s">
        <v>118</v>
      </c>
      <c r="P2" s="92"/>
      <c r="Q2" s="93"/>
    </row>
    <row r="3" spans="2:18" ht="17.25" thickBot="1" x14ac:dyDescent="0.35">
      <c r="B3" s="1"/>
      <c r="C3" s="1"/>
      <c r="D3" s="2" t="s">
        <v>2</v>
      </c>
      <c r="E3" s="6" t="s">
        <v>25</v>
      </c>
      <c r="F3" s="7" t="s">
        <v>26</v>
      </c>
      <c r="G3" s="7" t="s">
        <v>27</v>
      </c>
      <c r="H3" s="7" t="s">
        <v>28</v>
      </c>
      <c r="I3" s="7" t="s">
        <v>45</v>
      </c>
      <c r="J3" s="6" t="s">
        <v>25</v>
      </c>
      <c r="K3" s="7" t="s">
        <v>26</v>
      </c>
      <c r="L3" s="7" t="s">
        <v>27</v>
      </c>
      <c r="M3" s="7" t="s">
        <v>28</v>
      </c>
      <c r="N3" s="10" t="s">
        <v>45</v>
      </c>
      <c r="O3" s="68" t="s">
        <v>119</v>
      </c>
      <c r="P3" s="58" t="s">
        <v>120</v>
      </c>
      <c r="Q3" s="76" t="s">
        <v>121</v>
      </c>
    </row>
    <row r="4" spans="2:18" x14ac:dyDescent="0.3">
      <c r="B4" s="11" t="s">
        <v>5</v>
      </c>
      <c r="C4" s="3" t="s">
        <v>6</v>
      </c>
      <c r="D4" s="3">
        <v>22</v>
      </c>
      <c r="E4" s="49">
        <v>5451.6472000000003</v>
      </c>
      <c r="F4" s="50">
        <v>41.551900000000003</v>
      </c>
      <c r="G4" s="50">
        <v>43.265500000000003</v>
      </c>
      <c r="H4" s="50">
        <v>44.746299999999998</v>
      </c>
      <c r="I4" s="50">
        <v>14939.491</v>
      </c>
      <c r="J4" s="49">
        <v>5446.5623999999998</v>
      </c>
      <c r="K4" s="50">
        <v>41.1297</v>
      </c>
      <c r="L4" s="50">
        <v>42.833399999999997</v>
      </c>
      <c r="M4" s="50">
        <v>43.993400000000001</v>
      </c>
      <c r="N4" s="51">
        <v>14944.311</v>
      </c>
      <c r="O4" s="70">
        <f>ABS((J4-E4)/E4)</f>
        <v>9.3270892511176093E-4</v>
      </c>
      <c r="P4" s="57">
        <f t="shared" ref="P4:P35" si="0">(K4-F4)</f>
        <v>-0.42220000000000368</v>
      </c>
      <c r="Q4" s="75">
        <f t="shared" ref="Q4:Q67" si="1">(100*N4)/I4</f>
        <v>100.0322634820691</v>
      </c>
      <c r="R4" s="79"/>
    </row>
    <row r="5" spans="2:18" x14ac:dyDescent="0.3">
      <c r="B5" s="12" t="s">
        <v>7</v>
      </c>
      <c r="C5" s="4"/>
      <c r="D5" s="4">
        <v>27</v>
      </c>
      <c r="E5" s="52">
        <v>2478.3832000000002</v>
      </c>
      <c r="F5" s="53">
        <v>39.531100000000002</v>
      </c>
      <c r="G5" s="53">
        <v>41.603400000000001</v>
      </c>
      <c r="H5" s="53">
        <v>42.787799999999997</v>
      </c>
      <c r="I5" s="53">
        <v>12401.397000000001</v>
      </c>
      <c r="J5" s="52">
        <v>2476.5167999999999</v>
      </c>
      <c r="K5" s="53">
        <v>38.645200000000003</v>
      </c>
      <c r="L5" s="53">
        <v>41.272799999999997</v>
      </c>
      <c r="M5" s="53">
        <v>42.3491</v>
      </c>
      <c r="N5" s="54">
        <v>12328.186</v>
      </c>
      <c r="O5" s="69">
        <f t="shared" ref="O5:O67" si="2">ABS((J5-E5)/E5)</f>
        <v>7.5307159925887962E-4</v>
      </c>
      <c r="P5" s="55">
        <f t="shared" si="0"/>
        <v>-0.88589999999999947</v>
      </c>
      <c r="Q5" s="73">
        <f t="shared" si="1"/>
        <v>99.409655218682204</v>
      </c>
      <c r="R5" s="79"/>
    </row>
    <row r="6" spans="2:18" x14ac:dyDescent="0.3">
      <c r="B6" s="12"/>
      <c r="C6" s="4"/>
      <c r="D6" s="4">
        <v>32</v>
      </c>
      <c r="E6" s="52">
        <v>1195.6959999999999</v>
      </c>
      <c r="F6" s="53">
        <v>36.993299999999998</v>
      </c>
      <c r="G6" s="53">
        <v>40.283099999999997</v>
      </c>
      <c r="H6" s="53">
        <v>41.4542</v>
      </c>
      <c r="I6" s="53">
        <v>10554.058000000001</v>
      </c>
      <c r="J6" s="52">
        <v>1195.1351999999999</v>
      </c>
      <c r="K6" s="53">
        <v>35.617400000000004</v>
      </c>
      <c r="L6" s="53">
        <v>40.194600000000001</v>
      </c>
      <c r="M6" s="53">
        <v>41.386600000000001</v>
      </c>
      <c r="N6" s="54">
        <v>10369.525</v>
      </c>
      <c r="O6" s="69">
        <f t="shared" si="2"/>
        <v>4.690155357214309E-4</v>
      </c>
      <c r="P6" s="55">
        <f t="shared" si="0"/>
        <v>-1.3758999999999943</v>
      </c>
      <c r="Q6" s="73">
        <f t="shared" si="1"/>
        <v>98.251544571765663</v>
      </c>
      <c r="R6" s="79"/>
    </row>
    <row r="7" spans="2:18" ht="17.25" thickBot="1" x14ac:dyDescent="0.35">
      <c r="B7" s="12"/>
      <c r="C7" s="5"/>
      <c r="D7" s="5">
        <v>37</v>
      </c>
      <c r="E7" s="52">
        <v>589.07280000000003</v>
      </c>
      <c r="F7" s="53">
        <v>34.398800000000001</v>
      </c>
      <c r="G7" s="53">
        <v>39.402000000000001</v>
      </c>
      <c r="H7" s="53">
        <v>40.738700000000001</v>
      </c>
      <c r="I7" s="53">
        <v>9229.5689999999995</v>
      </c>
      <c r="J7" s="52">
        <v>585.34960000000001</v>
      </c>
      <c r="K7" s="53">
        <v>32.963999999999999</v>
      </c>
      <c r="L7" s="53">
        <v>39.458799999999997</v>
      </c>
      <c r="M7" s="53">
        <v>40.776899999999998</v>
      </c>
      <c r="N7" s="54">
        <v>8871.1730000000007</v>
      </c>
      <c r="O7" s="69">
        <f t="shared" si="2"/>
        <v>6.3204412086248418E-3</v>
      </c>
      <c r="P7" s="55">
        <f t="shared" si="0"/>
        <v>-1.4348000000000027</v>
      </c>
      <c r="Q7" s="73">
        <f t="shared" si="1"/>
        <v>96.116871762917654</v>
      </c>
      <c r="R7" s="79"/>
    </row>
    <row r="8" spans="2:18" x14ac:dyDescent="0.3">
      <c r="B8" s="12"/>
      <c r="C8" s="3" t="s">
        <v>8</v>
      </c>
      <c r="D8" s="3">
        <v>22</v>
      </c>
      <c r="E8" s="52">
        <v>8352.0848000000005</v>
      </c>
      <c r="F8" s="53">
        <v>39.794600000000003</v>
      </c>
      <c r="G8" s="53">
        <v>41.869399999999999</v>
      </c>
      <c r="H8" s="53">
        <v>42.984299999999998</v>
      </c>
      <c r="I8" s="53">
        <v>13536.907999999999</v>
      </c>
      <c r="J8" s="52">
        <v>8281.3104000000003</v>
      </c>
      <c r="K8" s="53">
        <v>39.414200000000001</v>
      </c>
      <c r="L8" s="53">
        <v>41.637799999999999</v>
      </c>
      <c r="M8" s="53">
        <v>42.631599999999999</v>
      </c>
      <c r="N8" s="54">
        <v>13389.799000000001</v>
      </c>
      <c r="O8" s="69">
        <f t="shared" si="2"/>
        <v>8.4738603228741455E-3</v>
      </c>
      <c r="P8" s="55">
        <f t="shared" si="0"/>
        <v>-0.38040000000000163</v>
      </c>
      <c r="Q8" s="73">
        <f t="shared" si="1"/>
        <v>98.913274730093477</v>
      </c>
      <c r="R8" s="79"/>
    </row>
    <row r="9" spans="2:18" x14ac:dyDescent="0.3">
      <c r="B9" s="12"/>
      <c r="C9" s="4"/>
      <c r="D9" s="4">
        <v>27</v>
      </c>
      <c r="E9" s="52">
        <v>3251.2887999999998</v>
      </c>
      <c r="F9" s="53">
        <v>36.933199999999999</v>
      </c>
      <c r="G9" s="53">
        <v>39.7532</v>
      </c>
      <c r="H9" s="53">
        <v>40.755899999999997</v>
      </c>
      <c r="I9" s="53">
        <v>10534.48</v>
      </c>
      <c r="J9" s="52">
        <v>3248.4551999999999</v>
      </c>
      <c r="K9" s="53">
        <v>35.808399999999999</v>
      </c>
      <c r="L9" s="53">
        <v>38.956699999999998</v>
      </c>
      <c r="M9" s="53">
        <v>40.064799999999998</v>
      </c>
      <c r="N9" s="54">
        <v>10861.846</v>
      </c>
      <c r="O9" s="69">
        <f t="shared" si="2"/>
        <v>8.715313139822993E-4</v>
      </c>
      <c r="P9" s="55">
        <f t="shared" si="0"/>
        <v>-1.1248000000000005</v>
      </c>
      <c r="Q9" s="73">
        <f t="shared" si="1"/>
        <v>103.10756677121223</v>
      </c>
      <c r="R9" s="79"/>
    </row>
    <row r="10" spans="2:18" x14ac:dyDescent="0.3">
      <c r="B10" s="12"/>
      <c r="C10" s="4"/>
      <c r="D10" s="4">
        <v>32</v>
      </c>
      <c r="E10" s="52">
        <v>1367.14</v>
      </c>
      <c r="F10" s="53">
        <v>34.1693</v>
      </c>
      <c r="G10" s="53">
        <v>38.099400000000003</v>
      </c>
      <c r="H10" s="53">
        <v>39.372</v>
      </c>
      <c r="I10" s="53">
        <v>8875.2759999999998</v>
      </c>
      <c r="J10" s="52">
        <v>1366.92</v>
      </c>
      <c r="K10" s="53">
        <v>32.491</v>
      </c>
      <c r="L10" s="53">
        <v>37.499299999999998</v>
      </c>
      <c r="M10" s="53">
        <v>39.056800000000003</v>
      </c>
      <c r="N10" s="54">
        <v>8835.6209999999992</v>
      </c>
      <c r="O10" s="69">
        <f t="shared" si="2"/>
        <v>1.6091987653058741E-4</v>
      </c>
      <c r="P10" s="55">
        <f t="shared" si="0"/>
        <v>-1.6783000000000001</v>
      </c>
      <c r="Q10" s="73">
        <f t="shared" si="1"/>
        <v>99.553196993535735</v>
      </c>
      <c r="R10" s="79"/>
    </row>
    <row r="11" spans="2:18" ht="17.25" thickBot="1" x14ac:dyDescent="0.35">
      <c r="B11" s="12"/>
      <c r="C11" s="5"/>
      <c r="D11" s="5">
        <v>37</v>
      </c>
      <c r="E11" s="52">
        <v>591.50800000000004</v>
      </c>
      <c r="F11" s="53">
        <v>31.587199999999999</v>
      </c>
      <c r="G11" s="53">
        <v>36.974600000000002</v>
      </c>
      <c r="H11" s="53">
        <v>38.565800000000003</v>
      </c>
      <c r="I11" s="53">
        <v>7867.4369999999999</v>
      </c>
      <c r="J11" s="52">
        <v>589.34879999999998</v>
      </c>
      <c r="K11" s="53">
        <v>29.9922</v>
      </c>
      <c r="L11" s="53">
        <v>36.606099999999998</v>
      </c>
      <c r="M11" s="53">
        <v>38.497599999999998</v>
      </c>
      <c r="N11" s="54">
        <v>7690.1270000000004</v>
      </c>
      <c r="O11" s="69">
        <f t="shared" si="2"/>
        <v>3.6503310183464218E-3</v>
      </c>
      <c r="P11" s="55">
        <f t="shared" si="0"/>
        <v>-1.5949999999999989</v>
      </c>
      <c r="Q11" s="73">
        <f t="shared" si="1"/>
        <v>97.74628001469857</v>
      </c>
      <c r="R11" s="79"/>
    </row>
    <row r="12" spans="2:18" x14ac:dyDescent="0.3">
      <c r="B12" s="12"/>
      <c r="C12" s="3" t="s">
        <v>9</v>
      </c>
      <c r="D12" s="3">
        <v>22</v>
      </c>
      <c r="E12" s="52">
        <v>22339.991999999998</v>
      </c>
      <c r="F12" s="53">
        <v>38.560099999999998</v>
      </c>
      <c r="G12" s="53">
        <v>40.072099999999999</v>
      </c>
      <c r="H12" s="53">
        <v>43.277700000000003</v>
      </c>
      <c r="I12" s="53">
        <v>29724.993999999999</v>
      </c>
      <c r="J12" s="52">
        <v>22287.995200000001</v>
      </c>
      <c r="K12" s="53">
        <v>38.423299999999998</v>
      </c>
      <c r="L12" s="53">
        <v>40.077100000000002</v>
      </c>
      <c r="M12" s="53">
        <v>43.16</v>
      </c>
      <c r="N12" s="54">
        <v>29281.362000000001</v>
      </c>
      <c r="O12" s="69">
        <f t="shared" si="2"/>
        <v>2.3275209767307514E-3</v>
      </c>
      <c r="P12" s="55">
        <f t="shared" si="0"/>
        <v>-0.13680000000000092</v>
      </c>
      <c r="Q12" s="73">
        <f t="shared" si="1"/>
        <v>98.507545535585322</v>
      </c>
      <c r="R12" s="79"/>
    </row>
    <row r="13" spans="2:18" x14ac:dyDescent="0.3">
      <c r="B13" s="12"/>
      <c r="C13" s="4"/>
      <c r="D13" s="4">
        <v>27</v>
      </c>
      <c r="E13" s="52">
        <v>5997.616</v>
      </c>
      <c r="F13" s="53">
        <v>36.6158</v>
      </c>
      <c r="G13" s="53">
        <v>38.871200000000002</v>
      </c>
      <c r="H13" s="53">
        <v>41.3964</v>
      </c>
      <c r="I13" s="53">
        <v>22119.544000000002</v>
      </c>
      <c r="J13" s="52">
        <v>5996.6144000000004</v>
      </c>
      <c r="K13" s="53">
        <v>35.4773</v>
      </c>
      <c r="L13" s="53">
        <v>38.545400000000001</v>
      </c>
      <c r="M13" s="53">
        <v>40.76</v>
      </c>
      <c r="N13" s="54">
        <v>22244.11</v>
      </c>
      <c r="O13" s="69">
        <f t="shared" si="2"/>
        <v>1.6699968787591577E-4</v>
      </c>
      <c r="P13" s="55">
        <f t="shared" si="0"/>
        <v>-1.1385000000000005</v>
      </c>
      <c r="Q13" s="73">
        <f t="shared" si="1"/>
        <v>100.56314904140881</v>
      </c>
      <c r="R13" s="79"/>
    </row>
    <row r="14" spans="2:18" x14ac:dyDescent="0.3">
      <c r="B14" s="12"/>
      <c r="C14" s="4"/>
      <c r="D14" s="4">
        <v>32</v>
      </c>
      <c r="E14" s="52">
        <v>2663.2919999999999</v>
      </c>
      <c r="F14" s="53">
        <v>34.482300000000002</v>
      </c>
      <c r="G14" s="53">
        <v>37.909999999999997</v>
      </c>
      <c r="H14" s="53">
        <v>39.7288</v>
      </c>
      <c r="I14" s="53">
        <v>18776.005000000001</v>
      </c>
      <c r="J14" s="52">
        <v>2662.2912000000001</v>
      </c>
      <c r="K14" s="53">
        <v>32.822400000000002</v>
      </c>
      <c r="L14" s="53">
        <v>37.753399999999999</v>
      </c>
      <c r="M14" s="53">
        <v>39.5154</v>
      </c>
      <c r="N14" s="54">
        <v>18668.816999999999</v>
      </c>
      <c r="O14" s="69">
        <f t="shared" si="2"/>
        <v>3.7577554395079441E-4</v>
      </c>
      <c r="P14" s="55">
        <f t="shared" si="0"/>
        <v>-1.6599000000000004</v>
      </c>
      <c r="Q14" s="73">
        <f t="shared" si="1"/>
        <v>99.429122435789708</v>
      </c>
      <c r="R14" s="79"/>
    </row>
    <row r="15" spans="2:18" ht="17.25" thickBot="1" x14ac:dyDescent="0.35">
      <c r="B15" s="12"/>
      <c r="C15" s="5"/>
      <c r="D15" s="5">
        <v>37</v>
      </c>
      <c r="E15" s="52">
        <v>1304.8424</v>
      </c>
      <c r="F15" s="53">
        <v>32.2119</v>
      </c>
      <c r="G15" s="53">
        <v>37.118099999999998</v>
      </c>
      <c r="H15" s="53">
        <v>38.476900000000001</v>
      </c>
      <c r="I15" s="53">
        <v>16726.317999999999</v>
      </c>
      <c r="J15" s="52">
        <v>1305.06</v>
      </c>
      <c r="K15" s="53">
        <v>30.6966</v>
      </c>
      <c r="L15" s="53">
        <v>37.0334</v>
      </c>
      <c r="M15" s="53">
        <v>38.428699999999999</v>
      </c>
      <c r="N15" s="54">
        <v>16653.434000000001</v>
      </c>
      <c r="O15" s="69">
        <f t="shared" si="2"/>
        <v>1.6676343441931961E-4</v>
      </c>
      <c r="P15" s="55">
        <f t="shared" si="0"/>
        <v>-1.5152999999999999</v>
      </c>
      <c r="Q15" s="73">
        <f t="shared" si="1"/>
        <v>99.564255564195307</v>
      </c>
      <c r="R15" s="79"/>
    </row>
    <row r="16" spans="2:18" x14ac:dyDescent="0.3">
      <c r="B16" s="12"/>
      <c r="C16" s="3" t="s">
        <v>10</v>
      </c>
      <c r="D16" s="3">
        <v>22</v>
      </c>
      <c r="E16" s="52">
        <v>21387.848000000002</v>
      </c>
      <c r="F16" s="53">
        <v>39.329599999999999</v>
      </c>
      <c r="G16" s="53">
        <v>43.585299999999997</v>
      </c>
      <c r="H16" s="53">
        <v>44.776400000000002</v>
      </c>
      <c r="I16" s="53">
        <v>36601.374000000003</v>
      </c>
      <c r="J16" s="52">
        <v>21335.292799999999</v>
      </c>
      <c r="K16" s="53">
        <v>39.0715</v>
      </c>
      <c r="L16" s="53">
        <v>43.494399999999999</v>
      </c>
      <c r="M16" s="53">
        <v>44.562600000000003</v>
      </c>
      <c r="N16" s="54">
        <v>36436.550000000003</v>
      </c>
      <c r="O16" s="69">
        <f t="shared" si="2"/>
        <v>2.4572458154743996E-3</v>
      </c>
      <c r="P16" s="55">
        <f t="shared" si="0"/>
        <v>-0.25809999999999889</v>
      </c>
      <c r="Q16" s="73">
        <f t="shared" si="1"/>
        <v>99.549678107712566</v>
      </c>
      <c r="R16" s="79"/>
    </row>
    <row r="17" spans="2:18" x14ac:dyDescent="0.3">
      <c r="B17" s="12"/>
      <c r="C17" s="4"/>
      <c r="D17" s="4">
        <v>27</v>
      </c>
      <c r="E17" s="52">
        <v>7156.8671999999997</v>
      </c>
      <c r="F17" s="53">
        <v>37.384300000000003</v>
      </c>
      <c r="G17" s="53">
        <v>42.145600000000002</v>
      </c>
      <c r="H17" s="53">
        <v>42.595799999999997</v>
      </c>
      <c r="I17" s="53">
        <v>28373.86</v>
      </c>
      <c r="J17" s="52">
        <v>7156.2767999999996</v>
      </c>
      <c r="K17" s="53">
        <v>37.041699999999999</v>
      </c>
      <c r="L17" s="53">
        <v>42.0015</v>
      </c>
      <c r="M17" s="53">
        <v>42.3705</v>
      </c>
      <c r="N17" s="54">
        <v>29313.683000000001</v>
      </c>
      <c r="O17" s="69">
        <f t="shared" si="2"/>
        <v>8.2494195225537383E-5</v>
      </c>
      <c r="P17" s="55">
        <f t="shared" si="0"/>
        <v>-0.34260000000000446</v>
      </c>
      <c r="Q17" s="73">
        <f t="shared" si="1"/>
        <v>103.31228461689739</v>
      </c>
      <c r="R17" s="79"/>
    </row>
    <row r="18" spans="2:18" x14ac:dyDescent="0.3">
      <c r="B18" s="12"/>
      <c r="C18" s="4"/>
      <c r="D18" s="4">
        <v>32</v>
      </c>
      <c r="E18" s="52">
        <v>3283.1152000000002</v>
      </c>
      <c r="F18" s="53">
        <v>35.364899999999999</v>
      </c>
      <c r="G18" s="53">
        <v>40.719900000000003</v>
      </c>
      <c r="H18" s="53">
        <v>40.636400000000002</v>
      </c>
      <c r="I18" s="53">
        <v>23659.734</v>
      </c>
      <c r="J18" s="52">
        <v>3281.7503999999999</v>
      </c>
      <c r="K18" s="53">
        <v>34.811</v>
      </c>
      <c r="L18" s="53">
        <v>40.819499999999998</v>
      </c>
      <c r="M18" s="53">
        <v>40.686900000000001</v>
      </c>
      <c r="N18" s="54">
        <v>24231.27</v>
      </c>
      <c r="O18" s="69">
        <f t="shared" si="2"/>
        <v>4.1570274475908936E-4</v>
      </c>
      <c r="P18" s="55">
        <f t="shared" si="0"/>
        <v>-0.55389999999999873</v>
      </c>
      <c r="Q18" s="73">
        <f t="shared" si="1"/>
        <v>102.4156484599531</v>
      </c>
      <c r="R18" s="79"/>
    </row>
    <row r="19" spans="2:18" ht="17.25" thickBot="1" x14ac:dyDescent="0.35">
      <c r="B19" s="12"/>
      <c r="C19" s="5"/>
      <c r="D19" s="5">
        <v>37</v>
      </c>
      <c r="E19" s="52">
        <v>1663.4223999999999</v>
      </c>
      <c r="F19" s="53">
        <v>33.203800000000001</v>
      </c>
      <c r="G19" s="53">
        <v>39.749299999999998</v>
      </c>
      <c r="H19" s="53">
        <v>39.280299999999997</v>
      </c>
      <c r="I19" s="53">
        <v>20533.863000000001</v>
      </c>
      <c r="J19" s="52">
        <v>1663.2416000000001</v>
      </c>
      <c r="K19" s="53">
        <v>32.481699999999996</v>
      </c>
      <c r="L19" s="53">
        <v>39.872199999999999</v>
      </c>
      <c r="M19" s="53">
        <v>39.373899999999999</v>
      </c>
      <c r="N19" s="54">
        <v>20663.347000000002</v>
      </c>
      <c r="O19" s="69">
        <f t="shared" si="2"/>
        <v>1.086915746715103E-4</v>
      </c>
      <c r="P19" s="55">
        <f t="shared" si="0"/>
        <v>-0.72210000000000463</v>
      </c>
      <c r="Q19" s="73">
        <f t="shared" si="1"/>
        <v>100.63058762980936</v>
      </c>
      <c r="R19" s="79"/>
    </row>
    <row r="20" spans="2:18" x14ac:dyDescent="0.3">
      <c r="B20" s="12"/>
      <c r="C20" s="3" t="s">
        <v>11</v>
      </c>
      <c r="D20" s="3">
        <v>22</v>
      </c>
      <c r="E20" s="52">
        <v>63517.046399999999</v>
      </c>
      <c r="F20" s="53">
        <v>38.232900000000001</v>
      </c>
      <c r="G20" s="53">
        <v>41.8108</v>
      </c>
      <c r="H20" s="53">
        <v>43.9602</v>
      </c>
      <c r="I20" s="53">
        <v>42302.684999999998</v>
      </c>
      <c r="J20" s="52">
        <v>63529.432800000002</v>
      </c>
      <c r="K20" s="53">
        <v>37.960500000000003</v>
      </c>
      <c r="L20" s="53">
        <v>41.666499999999999</v>
      </c>
      <c r="M20" s="53">
        <v>43.839700000000001</v>
      </c>
      <c r="N20" s="54">
        <v>41540.42</v>
      </c>
      <c r="O20" s="69">
        <f t="shared" si="2"/>
        <v>1.9500906767609159E-4</v>
      </c>
      <c r="P20" s="55">
        <f t="shared" si="0"/>
        <v>-0.27239999999999753</v>
      </c>
      <c r="Q20" s="73">
        <f t="shared" si="1"/>
        <v>98.198069460602795</v>
      </c>
      <c r="R20" s="79"/>
    </row>
    <row r="21" spans="2:18" x14ac:dyDescent="0.3">
      <c r="B21" s="12"/>
      <c r="C21" s="4"/>
      <c r="D21" s="4">
        <v>27</v>
      </c>
      <c r="E21" s="52">
        <v>9546.2559999999994</v>
      </c>
      <c r="F21" s="53">
        <v>35.1038</v>
      </c>
      <c r="G21" s="53">
        <v>40.392099999999999</v>
      </c>
      <c r="H21" s="53">
        <v>42.762700000000002</v>
      </c>
      <c r="I21" s="53">
        <v>24824.244999999999</v>
      </c>
      <c r="J21" s="52">
        <v>9541.1183999999994</v>
      </c>
      <c r="K21" s="53">
        <v>34.7575</v>
      </c>
      <c r="L21" s="53">
        <v>40.006999999999998</v>
      </c>
      <c r="M21" s="53">
        <v>42.5062</v>
      </c>
      <c r="N21" s="54">
        <v>26353.999</v>
      </c>
      <c r="O21" s="69">
        <f t="shared" si="2"/>
        <v>5.3817957532251604E-4</v>
      </c>
      <c r="P21" s="55">
        <f t="shared" si="0"/>
        <v>-0.34629999999999939</v>
      </c>
      <c r="Q21" s="73">
        <f t="shared" si="1"/>
        <v>106.16233847192532</v>
      </c>
      <c r="R21" s="79"/>
    </row>
    <row r="22" spans="2:18" x14ac:dyDescent="0.3">
      <c r="B22" s="12"/>
      <c r="C22" s="4"/>
      <c r="D22" s="4">
        <v>32</v>
      </c>
      <c r="E22" s="52">
        <v>2347.2136</v>
      </c>
      <c r="F22" s="53">
        <v>33.393599999999999</v>
      </c>
      <c r="G22" s="53">
        <v>39.130600000000001</v>
      </c>
      <c r="H22" s="53">
        <v>41.675600000000003</v>
      </c>
      <c r="I22" s="53">
        <v>19421.971000000001</v>
      </c>
      <c r="J22" s="52">
        <v>2346.5207999999998</v>
      </c>
      <c r="K22" s="53">
        <v>31.4376</v>
      </c>
      <c r="L22" s="53">
        <v>38.641800000000003</v>
      </c>
      <c r="M22" s="53">
        <v>41.441299999999998</v>
      </c>
      <c r="N22" s="54">
        <v>18449.745999999999</v>
      </c>
      <c r="O22" s="69">
        <f t="shared" si="2"/>
        <v>2.9515848067694444E-4</v>
      </c>
      <c r="P22" s="55">
        <f t="shared" si="0"/>
        <v>-1.9559999999999995</v>
      </c>
      <c r="Q22" s="73">
        <f t="shared" si="1"/>
        <v>94.994200125208692</v>
      </c>
      <c r="R22" s="79"/>
    </row>
    <row r="23" spans="2:18" ht="17.25" thickBot="1" x14ac:dyDescent="0.35">
      <c r="B23" s="13"/>
      <c r="C23" s="5"/>
      <c r="D23" s="5">
        <v>37</v>
      </c>
      <c r="E23" s="43">
        <v>848.02480000000003</v>
      </c>
      <c r="F23" s="44">
        <v>31.246700000000001</v>
      </c>
      <c r="G23" s="44">
        <v>38.232599999999998</v>
      </c>
      <c r="H23" s="44">
        <v>40.900100000000002</v>
      </c>
      <c r="I23" s="44">
        <v>17280.227999999999</v>
      </c>
      <c r="J23" s="43">
        <v>845.28160000000003</v>
      </c>
      <c r="K23" s="44">
        <v>29.7438</v>
      </c>
      <c r="L23" s="44">
        <v>38.075899999999997</v>
      </c>
      <c r="M23" s="44">
        <v>40.954300000000003</v>
      </c>
      <c r="N23" s="45">
        <v>16933.126</v>
      </c>
      <c r="O23" s="69">
        <f t="shared" si="2"/>
        <v>3.2348110574124738E-3</v>
      </c>
      <c r="P23" s="55">
        <f t="shared" si="0"/>
        <v>-1.5029000000000003</v>
      </c>
      <c r="Q23" s="73">
        <f t="shared" si="1"/>
        <v>97.991334373597397</v>
      </c>
      <c r="R23" s="79"/>
    </row>
    <row r="24" spans="2:18" x14ac:dyDescent="0.3">
      <c r="B24" s="11" t="s">
        <v>12</v>
      </c>
      <c r="C24" s="3" t="s">
        <v>13</v>
      </c>
      <c r="D24" s="3" t="s">
        <v>89</v>
      </c>
      <c r="E24" s="49">
        <v>3894.0367999999999</v>
      </c>
      <c r="F24" s="50">
        <v>40.113199999999999</v>
      </c>
      <c r="G24" s="50">
        <v>42.692999999999998</v>
      </c>
      <c r="H24" s="50">
        <v>43.193800000000003</v>
      </c>
      <c r="I24" s="50">
        <v>6240.79</v>
      </c>
      <c r="J24" s="49">
        <v>3894.6320000000001</v>
      </c>
      <c r="K24" s="50">
        <v>39.74</v>
      </c>
      <c r="L24" s="50">
        <v>42.119799999999998</v>
      </c>
      <c r="M24" s="50">
        <v>42.6111</v>
      </c>
      <c r="N24" s="51">
        <v>6370.3959999999997</v>
      </c>
      <c r="O24" s="70">
        <f t="shared" si="2"/>
        <v>1.5284909480059472E-4</v>
      </c>
      <c r="P24" s="57">
        <f t="shared" si="0"/>
        <v>-0.37319999999999709</v>
      </c>
      <c r="Q24" s="75">
        <f t="shared" si="1"/>
        <v>102.07675630809561</v>
      </c>
      <c r="R24" s="79"/>
    </row>
    <row r="25" spans="2:18" x14ac:dyDescent="0.3">
      <c r="B25" s="12" t="s">
        <v>14</v>
      </c>
      <c r="C25" s="4"/>
      <c r="D25" s="4" t="s">
        <v>90</v>
      </c>
      <c r="E25" s="52">
        <v>1795.8607999999999</v>
      </c>
      <c r="F25" s="53">
        <v>36.9129</v>
      </c>
      <c r="G25" s="53">
        <v>40.088700000000003</v>
      </c>
      <c r="H25" s="53">
        <v>40.3309</v>
      </c>
      <c r="I25" s="53">
        <v>5158.2110000000002</v>
      </c>
      <c r="J25" s="52">
        <v>1796.1143999999999</v>
      </c>
      <c r="K25" s="53">
        <v>36.479700000000001</v>
      </c>
      <c r="L25" s="53">
        <v>39.526499999999999</v>
      </c>
      <c r="M25" s="53">
        <v>39.809699999999999</v>
      </c>
      <c r="N25" s="54">
        <v>5306.0680000000002</v>
      </c>
      <c r="O25" s="69">
        <f t="shared" si="2"/>
        <v>1.4121361744741343E-4</v>
      </c>
      <c r="P25" s="55">
        <f t="shared" si="0"/>
        <v>-0.43319999999999936</v>
      </c>
      <c r="Q25" s="73">
        <f t="shared" si="1"/>
        <v>102.86643954657923</v>
      </c>
      <c r="R25" s="79"/>
    </row>
    <row r="26" spans="2:18" x14ac:dyDescent="0.3">
      <c r="B26" s="12"/>
      <c r="C26" s="4"/>
      <c r="D26" s="4" t="s">
        <v>91</v>
      </c>
      <c r="E26" s="52">
        <v>856.12800000000004</v>
      </c>
      <c r="F26" s="53">
        <v>34.027700000000003</v>
      </c>
      <c r="G26" s="53">
        <v>38.017800000000001</v>
      </c>
      <c r="H26" s="53">
        <v>38.187800000000003</v>
      </c>
      <c r="I26" s="53">
        <v>4317.915</v>
      </c>
      <c r="J26" s="52">
        <v>855.82079999999996</v>
      </c>
      <c r="K26" s="53">
        <v>33.596499999999999</v>
      </c>
      <c r="L26" s="53">
        <v>37.707999999999998</v>
      </c>
      <c r="M26" s="53">
        <v>37.770099999999999</v>
      </c>
      <c r="N26" s="54">
        <v>4449.9390000000003</v>
      </c>
      <c r="O26" s="69">
        <f t="shared" si="2"/>
        <v>3.5882484862086026E-4</v>
      </c>
      <c r="P26" s="55">
        <f t="shared" si="0"/>
        <v>-0.43120000000000402</v>
      </c>
      <c r="Q26" s="73">
        <f t="shared" si="1"/>
        <v>103.05758682141729</v>
      </c>
      <c r="R26" s="79"/>
    </row>
    <row r="27" spans="2:18" ht="17.25" thickBot="1" x14ac:dyDescent="0.35">
      <c r="B27" s="12"/>
      <c r="C27" s="5"/>
      <c r="D27" s="5" t="s">
        <v>92</v>
      </c>
      <c r="E27" s="52">
        <v>435.92160000000001</v>
      </c>
      <c r="F27" s="53">
        <v>31.563400000000001</v>
      </c>
      <c r="G27" s="53">
        <v>36.576599999999999</v>
      </c>
      <c r="H27" s="53">
        <v>36.613399999999999</v>
      </c>
      <c r="I27" s="53">
        <v>3717.643</v>
      </c>
      <c r="J27" s="52">
        <v>435.89440000000002</v>
      </c>
      <c r="K27" s="53">
        <v>31.141400000000001</v>
      </c>
      <c r="L27" s="53">
        <v>36.372500000000002</v>
      </c>
      <c r="M27" s="53">
        <v>36.207900000000002</v>
      </c>
      <c r="N27" s="54">
        <v>3814.9549999999999</v>
      </c>
      <c r="O27" s="69">
        <f t="shared" si="2"/>
        <v>6.239654102938109E-5</v>
      </c>
      <c r="P27" s="55">
        <f t="shared" si="0"/>
        <v>-0.4220000000000006</v>
      </c>
      <c r="Q27" s="73">
        <f t="shared" si="1"/>
        <v>102.6175724780459</v>
      </c>
      <c r="R27" s="79"/>
    </row>
    <row r="28" spans="2:18" x14ac:dyDescent="0.3">
      <c r="B28" s="12"/>
      <c r="C28" s="3" t="s">
        <v>15</v>
      </c>
      <c r="D28" s="3">
        <v>22</v>
      </c>
      <c r="E28" s="52">
        <v>4557.4560000000001</v>
      </c>
      <c r="F28" s="53">
        <v>39.964700000000001</v>
      </c>
      <c r="G28" s="53">
        <v>42.992899999999999</v>
      </c>
      <c r="H28" s="53">
        <v>44.366900000000001</v>
      </c>
      <c r="I28" s="53">
        <v>6911.9669999999996</v>
      </c>
      <c r="J28" s="52">
        <v>4558.5767999999998</v>
      </c>
      <c r="K28" s="53">
        <v>39.580399999999997</v>
      </c>
      <c r="L28" s="53">
        <v>42.569400000000002</v>
      </c>
      <c r="M28" s="53">
        <v>43.8399</v>
      </c>
      <c r="N28" s="54">
        <v>7180.5050000000001</v>
      </c>
      <c r="O28" s="69">
        <f t="shared" si="2"/>
        <v>2.4592667488170812E-4</v>
      </c>
      <c r="P28" s="55">
        <f t="shared" si="0"/>
        <v>-0.38430000000000319</v>
      </c>
      <c r="Q28" s="73">
        <f t="shared" si="1"/>
        <v>103.88511692836497</v>
      </c>
      <c r="R28" s="79"/>
    </row>
    <row r="29" spans="2:18" x14ac:dyDescent="0.3">
      <c r="B29" s="12"/>
      <c r="C29" s="4"/>
      <c r="D29" s="4">
        <v>27</v>
      </c>
      <c r="E29" s="52">
        <v>1969.7</v>
      </c>
      <c r="F29" s="53">
        <v>37.097299999999997</v>
      </c>
      <c r="G29" s="53">
        <v>40.895899999999997</v>
      </c>
      <c r="H29" s="53">
        <v>41.969499999999996</v>
      </c>
      <c r="I29" s="53">
        <v>5549.6620000000003</v>
      </c>
      <c r="J29" s="52">
        <v>1969.9936</v>
      </c>
      <c r="K29" s="53">
        <v>36.564</v>
      </c>
      <c r="L29" s="53">
        <v>40.607500000000002</v>
      </c>
      <c r="M29" s="53">
        <v>41.606499999999997</v>
      </c>
      <c r="N29" s="54">
        <v>5818.4350000000004</v>
      </c>
      <c r="O29" s="69">
        <f t="shared" si="2"/>
        <v>1.4905823221808876E-4</v>
      </c>
      <c r="P29" s="55">
        <f t="shared" si="0"/>
        <v>-0.533299999999997</v>
      </c>
      <c r="Q29" s="73">
        <f t="shared" si="1"/>
        <v>104.84305170296857</v>
      </c>
      <c r="R29" s="79"/>
    </row>
    <row r="30" spans="2:18" x14ac:dyDescent="0.3">
      <c r="B30" s="12"/>
      <c r="C30" s="4"/>
      <c r="D30" s="4">
        <v>32</v>
      </c>
      <c r="E30" s="52">
        <v>939.42160000000001</v>
      </c>
      <c r="F30" s="53">
        <v>34.173499999999997</v>
      </c>
      <c r="G30" s="53">
        <v>39.1252</v>
      </c>
      <c r="H30" s="53">
        <v>40.002499999999998</v>
      </c>
      <c r="I30" s="53">
        <v>4713.3289999999997</v>
      </c>
      <c r="J30" s="52">
        <v>938.82560000000001</v>
      </c>
      <c r="K30" s="53">
        <v>33.556100000000001</v>
      </c>
      <c r="L30" s="53">
        <v>39.047600000000003</v>
      </c>
      <c r="M30" s="53">
        <v>39.889499999999998</v>
      </c>
      <c r="N30" s="54">
        <v>4887.2380000000003</v>
      </c>
      <c r="O30" s="69">
        <f t="shared" si="2"/>
        <v>6.344329319232213E-4</v>
      </c>
      <c r="P30" s="55">
        <f t="shared" si="0"/>
        <v>-0.6173999999999964</v>
      </c>
      <c r="Q30" s="73">
        <f t="shared" si="1"/>
        <v>103.68972757895747</v>
      </c>
      <c r="R30" s="79"/>
    </row>
    <row r="31" spans="2:18" ht="17.25" thickBot="1" x14ac:dyDescent="0.35">
      <c r="B31" s="12"/>
      <c r="C31" s="5"/>
      <c r="D31" s="5">
        <v>37</v>
      </c>
      <c r="E31" s="52">
        <v>471.27760000000001</v>
      </c>
      <c r="F31" s="53">
        <v>31.301600000000001</v>
      </c>
      <c r="G31" s="53">
        <v>37.7836</v>
      </c>
      <c r="H31" s="53">
        <v>38.542499999999997</v>
      </c>
      <c r="I31" s="53">
        <v>4151.3850000000002</v>
      </c>
      <c r="J31" s="52">
        <v>470.87279999999998</v>
      </c>
      <c r="K31" s="53">
        <v>30.738299999999999</v>
      </c>
      <c r="L31" s="53">
        <v>37.821399999999997</v>
      </c>
      <c r="M31" s="53">
        <v>38.578899999999997</v>
      </c>
      <c r="N31" s="54">
        <v>4231.46</v>
      </c>
      <c r="O31" s="69">
        <f t="shared" si="2"/>
        <v>8.5894173625061516E-4</v>
      </c>
      <c r="P31" s="55">
        <f t="shared" si="0"/>
        <v>-0.56330000000000169</v>
      </c>
      <c r="Q31" s="73">
        <f t="shared" si="1"/>
        <v>101.92887433952765</v>
      </c>
      <c r="R31" s="79"/>
    </row>
    <row r="32" spans="2:18" x14ac:dyDescent="0.3">
      <c r="B32" s="12"/>
      <c r="C32" s="3" t="s">
        <v>16</v>
      </c>
      <c r="D32" s="3">
        <v>22</v>
      </c>
      <c r="E32" s="52">
        <v>9203.0151999999998</v>
      </c>
      <c r="F32" s="53">
        <v>38.150700000000001</v>
      </c>
      <c r="G32" s="53">
        <v>40.854300000000002</v>
      </c>
      <c r="H32" s="53">
        <v>41.779899999999998</v>
      </c>
      <c r="I32" s="53">
        <v>7228.4129999999996</v>
      </c>
      <c r="J32" s="52">
        <v>9204.4704000000002</v>
      </c>
      <c r="K32" s="53">
        <v>37.233199999999997</v>
      </c>
      <c r="L32" s="53">
        <v>39.904600000000002</v>
      </c>
      <c r="M32" s="53">
        <v>40.723100000000002</v>
      </c>
      <c r="N32" s="54">
        <v>7197.5709999999999</v>
      </c>
      <c r="O32" s="69">
        <f t="shared" si="2"/>
        <v>1.5812209024715419E-4</v>
      </c>
      <c r="P32" s="55">
        <f t="shared" si="0"/>
        <v>-0.91750000000000398</v>
      </c>
      <c r="Q32" s="73">
        <f t="shared" si="1"/>
        <v>99.573322664324806</v>
      </c>
      <c r="R32" s="79"/>
    </row>
    <row r="33" spans="2:18" x14ac:dyDescent="0.3">
      <c r="B33" s="12"/>
      <c r="C33" s="4"/>
      <c r="D33" s="4">
        <v>27</v>
      </c>
      <c r="E33" s="52">
        <v>3660.6208000000001</v>
      </c>
      <c r="F33" s="53">
        <v>34.296500000000002</v>
      </c>
      <c r="G33" s="53">
        <v>38.201799999999999</v>
      </c>
      <c r="H33" s="53">
        <v>39.027200000000001</v>
      </c>
      <c r="I33" s="53">
        <v>5455.4229999999998</v>
      </c>
      <c r="J33" s="52">
        <v>3661.3503999999998</v>
      </c>
      <c r="K33" s="53">
        <v>33.258200000000002</v>
      </c>
      <c r="L33" s="53">
        <v>37.2926</v>
      </c>
      <c r="M33" s="53">
        <v>38.1175</v>
      </c>
      <c r="N33" s="54">
        <v>5730.326</v>
      </c>
      <c r="O33" s="69">
        <f t="shared" si="2"/>
        <v>1.9931045575648365E-4</v>
      </c>
      <c r="P33" s="55">
        <f t="shared" si="0"/>
        <v>-1.0382999999999996</v>
      </c>
      <c r="Q33" s="73">
        <f t="shared" si="1"/>
        <v>105.03907762972733</v>
      </c>
      <c r="R33" s="79"/>
    </row>
    <row r="34" spans="2:18" x14ac:dyDescent="0.3">
      <c r="B34" s="12"/>
      <c r="C34" s="4"/>
      <c r="D34" s="4">
        <v>32</v>
      </c>
      <c r="E34" s="52">
        <v>1549.7952</v>
      </c>
      <c r="F34" s="53">
        <v>30.938500000000001</v>
      </c>
      <c r="G34" s="53">
        <v>36.2806</v>
      </c>
      <c r="H34" s="53">
        <v>37.050400000000003</v>
      </c>
      <c r="I34" s="53">
        <v>4370.7219999999998</v>
      </c>
      <c r="J34" s="52">
        <v>1549.7616</v>
      </c>
      <c r="K34" s="53">
        <v>29.9786</v>
      </c>
      <c r="L34" s="53">
        <v>36.407299999999999</v>
      </c>
      <c r="M34" s="53">
        <v>37.250100000000003</v>
      </c>
      <c r="N34" s="54">
        <v>4081.2469999999998</v>
      </c>
      <c r="O34" s="69">
        <f t="shared" si="2"/>
        <v>2.1680283949762224E-5</v>
      </c>
      <c r="P34" s="55">
        <f t="shared" si="0"/>
        <v>-0.95990000000000109</v>
      </c>
      <c r="Q34" s="73">
        <f t="shared" si="1"/>
        <v>93.376952366222341</v>
      </c>
      <c r="R34" s="79"/>
    </row>
    <row r="35" spans="2:18" ht="17.25" thickBot="1" x14ac:dyDescent="0.35">
      <c r="B35" s="12"/>
      <c r="C35" s="5"/>
      <c r="D35" s="5">
        <v>37</v>
      </c>
      <c r="E35" s="52">
        <v>654.12</v>
      </c>
      <c r="F35" s="53">
        <v>27.759499999999999</v>
      </c>
      <c r="G35" s="53">
        <v>34.875</v>
      </c>
      <c r="H35" s="53">
        <v>35.5871</v>
      </c>
      <c r="I35" s="53">
        <v>3650.9679999999998</v>
      </c>
      <c r="J35" s="52">
        <v>678.64959999999996</v>
      </c>
      <c r="K35" s="53">
        <v>27.450600000000001</v>
      </c>
      <c r="L35" s="53">
        <v>35.119599999999998</v>
      </c>
      <c r="M35" s="53">
        <v>35.842199999999998</v>
      </c>
      <c r="N35" s="54">
        <v>3429.0729999999999</v>
      </c>
      <c r="O35" s="69">
        <f t="shared" si="2"/>
        <v>3.7500152877147863E-2</v>
      </c>
      <c r="P35" s="55">
        <f t="shared" si="0"/>
        <v>-0.30889999999999773</v>
      </c>
      <c r="Q35" s="73">
        <f t="shared" si="1"/>
        <v>93.922296771705476</v>
      </c>
      <c r="R35" s="79"/>
    </row>
    <row r="36" spans="2:18" x14ac:dyDescent="0.3">
      <c r="B36" s="12"/>
      <c r="C36" s="3" t="s">
        <v>17</v>
      </c>
      <c r="D36" s="3" t="s">
        <v>93</v>
      </c>
      <c r="E36" s="52">
        <v>6020.5976000000001</v>
      </c>
      <c r="F36" s="53">
        <v>39.811500000000002</v>
      </c>
      <c r="G36" s="53">
        <v>41.288699999999999</v>
      </c>
      <c r="H36" s="53">
        <v>42.686799999999998</v>
      </c>
      <c r="I36" s="53">
        <v>5538.5079999999998</v>
      </c>
      <c r="J36" s="52">
        <v>6018.4592000000002</v>
      </c>
      <c r="K36" s="53">
        <v>39.0548</v>
      </c>
      <c r="L36" s="53">
        <v>41.287999999999997</v>
      </c>
      <c r="M36" s="53">
        <v>42.660699999999999</v>
      </c>
      <c r="N36" s="54">
        <v>5602.6090000000004</v>
      </c>
      <c r="O36" s="69">
        <f t="shared" si="2"/>
        <v>3.5518068837548945E-4</v>
      </c>
      <c r="P36" s="55">
        <f t="shared" ref="P36:P67" si="3">(K36-F36)</f>
        <v>-0.75670000000000215</v>
      </c>
      <c r="Q36" s="73">
        <f t="shared" si="1"/>
        <v>101.15736945762289</v>
      </c>
      <c r="R36" s="79"/>
    </row>
    <row r="37" spans="2:18" x14ac:dyDescent="0.3">
      <c r="B37" s="12"/>
      <c r="C37" s="4"/>
      <c r="D37" s="4" t="s">
        <v>94</v>
      </c>
      <c r="E37" s="52">
        <v>2349.3575999999998</v>
      </c>
      <c r="F37" s="53">
        <v>36.044800000000002</v>
      </c>
      <c r="G37" s="53">
        <v>38.6633</v>
      </c>
      <c r="H37" s="53">
        <v>40.332000000000001</v>
      </c>
      <c r="I37" s="53">
        <v>4490.4049999999997</v>
      </c>
      <c r="J37" s="52">
        <v>2349.8935999999999</v>
      </c>
      <c r="K37" s="53">
        <v>35.681100000000001</v>
      </c>
      <c r="L37" s="53">
        <v>38.613199999999999</v>
      </c>
      <c r="M37" s="53">
        <v>40.250500000000002</v>
      </c>
      <c r="N37" s="54">
        <v>4606.6099999999997</v>
      </c>
      <c r="O37" s="69">
        <f t="shared" si="2"/>
        <v>2.281474731646039E-4</v>
      </c>
      <c r="P37" s="55">
        <f t="shared" si="3"/>
        <v>-0.36370000000000147</v>
      </c>
      <c r="Q37" s="73">
        <f t="shared" si="1"/>
        <v>102.5878512071851</v>
      </c>
      <c r="R37" s="79"/>
    </row>
    <row r="38" spans="2:18" x14ac:dyDescent="0.3">
      <c r="B38" s="12"/>
      <c r="C38" s="4"/>
      <c r="D38" s="4" t="s">
        <v>95</v>
      </c>
      <c r="E38" s="52">
        <v>1017.7232</v>
      </c>
      <c r="F38" s="53">
        <v>32.901200000000003</v>
      </c>
      <c r="G38" s="53">
        <v>36.790199999999999</v>
      </c>
      <c r="H38" s="53">
        <v>38.539499999999997</v>
      </c>
      <c r="I38" s="53">
        <v>3680.1860000000001</v>
      </c>
      <c r="J38" s="52">
        <v>1018.2071999999999</v>
      </c>
      <c r="K38" s="53">
        <v>32.492100000000001</v>
      </c>
      <c r="L38" s="53">
        <v>36.649500000000003</v>
      </c>
      <c r="M38" s="53">
        <v>38.336100000000002</v>
      </c>
      <c r="N38" s="54">
        <v>3873.2840000000001</v>
      </c>
      <c r="O38" s="69">
        <f t="shared" si="2"/>
        <v>4.7557135378256443E-4</v>
      </c>
      <c r="P38" s="55">
        <f t="shared" si="3"/>
        <v>-0.40910000000000224</v>
      </c>
      <c r="Q38" s="73">
        <f t="shared" si="1"/>
        <v>105.24696306110616</v>
      </c>
      <c r="R38" s="79"/>
    </row>
    <row r="39" spans="2:18" ht="17.25" thickBot="1" x14ac:dyDescent="0.35">
      <c r="B39" s="13"/>
      <c r="C39" s="5"/>
      <c r="D39" s="5" t="s">
        <v>96</v>
      </c>
      <c r="E39" s="43">
        <v>464.46080000000001</v>
      </c>
      <c r="F39" s="44">
        <v>30.0809</v>
      </c>
      <c r="G39" s="44">
        <v>35.511000000000003</v>
      </c>
      <c r="H39" s="44">
        <v>37.1875</v>
      </c>
      <c r="I39" s="44">
        <v>3075.0149999999999</v>
      </c>
      <c r="J39" s="43">
        <v>464.82479999999998</v>
      </c>
      <c r="K39" s="44">
        <v>29.6751</v>
      </c>
      <c r="L39" s="44">
        <v>35.329799999999999</v>
      </c>
      <c r="M39" s="44">
        <v>37.000100000000003</v>
      </c>
      <c r="N39" s="45">
        <v>3216.6779999999999</v>
      </c>
      <c r="O39" s="69">
        <f t="shared" si="2"/>
        <v>7.8370445901995581E-4</v>
      </c>
      <c r="P39" s="55">
        <f t="shared" si="3"/>
        <v>-0.40579999999999927</v>
      </c>
      <c r="Q39" s="73">
        <f t="shared" si="1"/>
        <v>104.60690435656412</v>
      </c>
      <c r="R39" s="79"/>
    </row>
    <row r="40" spans="2:18" x14ac:dyDescent="0.3">
      <c r="B40" s="11" t="s">
        <v>18</v>
      </c>
      <c r="C40" s="3" t="s">
        <v>19</v>
      </c>
      <c r="D40" s="3" t="s">
        <v>97</v>
      </c>
      <c r="E40" s="49">
        <v>1761.9536000000001</v>
      </c>
      <c r="F40" s="50">
        <v>40.754800000000003</v>
      </c>
      <c r="G40" s="50">
        <v>43.4206</v>
      </c>
      <c r="H40" s="50">
        <v>42.866900000000001</v>
      </c>
      <c r="I40" s="50">
        <v>1709.0139999999999</v>
      </c>
      <c r="J40" s="49">
        <v>1760.6904</v>
      </c>
      <c r="K40" s="50">
        <v>40.511400000000002</v>
      </c>
      <c r="L40" s="50">
        <v>43.143700000000003</v>
      </c>
      <c r="M40" s="50">
        <v>42.587800000000001</v>
      </c>
      <c r="N40" s="51">
        <v>1739.559</v>
      </c>
      <c r="O40" s="70">
        <f t="shared" si="2"/>
        <v>7.1693147878587561E-4</v>
      </c>
      <c r="P40" s="57">
        <f t="shared" si="3"/>
        <v>-0.24340000000000117</v>
      </c>
      <c r="Q40" s="75">
        <f t="shared" si="1"/>
        <v>101.78728787476288</v>
      </c>
      <c r="R40" s="79"/>
    </row>
    <row r="41" spans="2:18" x14ac:dyDescent="0.3">
      <c r="B41" s="12" t="s">
        <v>20</v>
      </c>
      <c r="C41" s="4"/>
      <c r="D41" s="4" t="s">
        <v>98</v>
      </c>
      <c r="E41" s="52">
        <v>872.2912</v>
      </c>
      <c r="F41" s="53">
        <v>36.8872</v>
      </c>
      <c r="G41" s="53">
        <v>40.670900000000003</v>
      </c>
      <c r="H41" s="53">
        <v>39.633800000000001</v>
      </c>
      <c r="I41" s="53">
        <v>1452.2370000000001</v>
      </c>
      <c r="J41" s="52">
        <v>872.09519999999998</v>
      </c>
      <c r="K41" s="53">
        <v>36.658000000000001</v>
      </c>
      <c r="L41" s="53">
        <v>40.259500000000003</v>
      </c>
      <c r="M41" s="53">
        <v>39.329799999999999</v>
      </c>
      <c r="N41" s="54">
        <v>1485.0440000000001</v>
      </c>
      <c r="O41" s="69">
        <f t="shared" si="2"/>
        <v>2.2469560623794712E-4</v>
      </c>
      <c r="P41" s="55">
        <f t="shared" si="3"/>
        <v>-0.22919999999999874</v>
      </c>
      <c r="Q41" s="73">
        <f t="shared" si="1"/>
        <v>102.25906652977442</v>
      </c>
      <c r="R41" s="79"/>
    </row>
    <row r="42" spans="2:18" x14ac:dyDescent="0.3">
      <c r="B42" s="12"/>
      <c r="C42" s="4"/>
      <c r="D42" s="4" t="s">
        <v>99</v>
      </c>
      <c r="E42" s="52">
        <v>427.1848</v>
      </c>
      <c r="F42" s="53">
        <v>33.419199999999996</v>
      </c>
      <c r="G42" s="53">
        <v>38.598399999999998</v>
      </c>
      <c r="H42" s="53">
        <v>37.313899999999997</v>
      </c>
      <c r="I42" s="53">
        <v>1234.32</v>
      </c>
      <c r="J42" s="52">
        <v>427.06240000000003</v>
      </c>
      <c r="K42" s="53">
        <v>33.363700000000001</v>
      </c>
      <c r="L42" s="53">
        <v>38.420099999999998</v>
      </c>
      <c r="M42" s="53">
        <v>37.171799999999998</v>
      </c>
      <c r="N42" s="54">
        <v>1268.453</v>
      </c>
      <c r="O42" s="69">
        <f t="shared" si="2"/>
        <v>2.8652704871514749E-4</v>
      </c>
      <c r="P42" s="55">
        <f t="shared" si="3"/>
        <v>-5.5499999999994998E-2</v>
      </c>
      <c r="Q42" s="73">
        <f t="shared" si="1"/>
        <v>102.76532827791821</v>
      </c>
      <c r="R42" s="79"/>
    </row>
    <row r="43" spans="2:18" ht="17.25" thickBot="1" x14ac:dyDescent="0.35">
      <c r="B43" s="12"/>
      <c r="C43" s="5"/>
      <c r="D43" s="5" t="s">
        <v>100</v>
      </c>
      <c r="E43" s="52">
        <v>216.93360000000001</v>
      </c>
      <c r="F43" s="53">
        <v>30.4712</v>
      </c>
      <c r="G43" s="53">
        <v>37.174799999999998</v>
      </c>
      <c r="H43" s="53">
        <v>35.631</v>
      </c>
      <c r="I43" s="53">
        <v>1058.5709999999999</v>
      </c>
      <c r="J43" s="52">
        <v>216.9152</v>
      </c>
      <c r="K43" s="53">
        <v>30.533200000000001</v>
      </c>
      <c r="L43" s="53">
        <v>37.005299999999998</v>
      </c>
      <c r="M43" s="53">
        <v>35.553100000000001</v>
      </c>
      <c r="N43" s="54">
        <v>1093.0930000000001</v>
      </c>
      <c r="O43" s="69">
        <f t="shared" si="2"/>
        <v>8.4818580432049063E-5</v>
      </c>
      <c r="P43" s="55">
        <f t="shared" si="3"/>
        <v>6.2000000000001165E-2</v>
      </c>
      <c r="Q43" s="73">
        <f t="shared" si="1"/>
        <v>103.26118890466489</v>
      </c>
      <c r="R43" s="79"/>
    </row>
    <row r="44" spans="2:18" x14ac:dyDescent="0.3">
      <c r="B44" s="12"/>
      <c r="C44" s="3" t="s">
        <v>21</v>
      </c>
      <c r="D44" s="3" t="s">
        <v>101</v>
      </c>
      <c r="E44" s="52">
        <v>2713.1455999999998</v>
      </c>
      <c r="F44" s="53">
        <v>38.167499999999997</v>
      </c>
      <c r="G44" s="53">
        <v>42.4726</v>
      </c>
      <c r="H44" s="53">
        <v>43.453099999999999</v>
      </c>
      <c r="I44" s="53">
        <v>1886.027</v>
      </c>
      <c r="J44" s="52">
        <v>2713.9079999999999</v>
      </c>
      <c r="K44" s="53">
        <v>37.147599999999997</v>
      </c>
      <c r="L44" s="53">
        <v>41.562199999999997</v>
      </c>
      <c r="M44" s="53">
        <v>42.49</v>
      </c>
      <c r="N44" s="54">
        <v>1921.221</v>
      </c>
      <c r="O44" s="69">
        <f t="shared" si="2"/>
        <v>2.8100224330020131E-4</v>
      </c>
      <c r="P44" s="55">
        <f t="shared" si="3"/>
        <v>-1.0198999999999998</v>
      </c>
      <c r="Q44" s="73">
        <f t="shared" si="1"/>
        <v>101.86603903337546</v>
      </c>
      <c r="R44" s="79"/>
    </row>
    <row r="45" spans="2:18" x14ac:dyDescent="0.3">
      <c r="B45" s="12"/>
      <c r="C45" s="4"/>
      <c r="D45" s="4" t="s">
        <v>102</v>
      </c>
      <c r="E45" s="52">
        <v>898.51279999999997</v>
      </c>
      <c r="F45" s="53">
        <v>34.160600000000002</v>
      </c>
      <c r="G45" s="53">
        <v>40.5749</v>
      </c>
      <c r="H45" s="53">
        <v>41.483199999999997</v>
      </c>
      <c r="I45" s="53">
        <v>1385.8910000000001</v>
      </c>
      <c r="J45" s="52">
        <v>899.08079999999995</v>
      </c>
      <c r="K45" s="53">
        <v>33.064599999999999</v>
      </c>
      <c r="L45" s="53">
        <v>39.771099999999997</v>
      </c>
      <c r="M45" s="53">
        <v>40.619999999999997</v>
      </c>
      <c r="N45" s="54">
        <v>1453.7190000000001</v>
      </c>
      <c r="O45" s="69">
        <f t="shared" si="2"/>
        <v>6.3215571330757188E-4</v>
      </c>
      <c r="P45" s="55">
        <f t="shared" si="3"/>
        <v>-1.0960000000000036</v>
      </c>
      <c r="Q45" s="73">
        <f t="shared" si="1"/>
        <v>104.89417998962399</v>
      </c>
      <c r="R45" s="79"/>
    </row>
    <row r="46" spans="2:18" x14ac:dyDescent="0.3">
      <c r="B46" s="12"/>
      <c r="C46" s="4"/>
      <c r="D46" s="4" t="s">
        <v>103</v>
      </c>
      <c r="E46" s="52">
        <v>334.24239999999998</v>
      </c>
      <c r="F46" s="53">
        <v>31.1187</v>
      </c>
      <c r="G46" s="53">
        <v>39.291200000000003</v>
      </c>
      <c r="H46" s="53">
        <v>40.097299999999997</v>
      </c>
      <c r="I46" s="53">
        <v>1055.6379999999999</v>
      </c>
      <c r="J46" s="52">
        <v>333.94400000000002</v>
      </c>
      <c r="K46" s="53">
        <v>30.048300000000001</v>
      </c>
      <c r="L46" s="53">
        <v>38.741500000000002</v>
      </c>
      <c r="M46" s="53">
        <v>39.5642</v>
      </c>
      <c r="N46" s="54">
        <v>1088.7570000000001</v>
      </c>
      <c r="O46" s="69">
        <f t="shared" si="2"/>
        <v>8.9276525060841554E-4</v>
      </c>
      <c r="P46" s="55">
        <f t="shared" si="3"/>
        <v>-1.0703999999999994</v>
      </c>
      <c r="Q46" s="73">
        <f t="shared" si="1"/>
        <v>103.13734443057186</v>
      </c>
      <c r="R46" s="79"/>
    </row>
    <row r="47" spans="2:18" ht="17.25" thickBot="1" x14ac:dyDescent="0.35">
      <c r="B47" s="12"/>
      <c r="C47" s="5"/>
      <c r="D47" s="5" t="s">
        <v>104</v>
      </c>
      <c r="E47" s="52">
        <v>132.22640000000001</v>
      </c>
      <c r="F47" s="53">
        <v>28.213000000000001</v>
      </c>
      <c r="G47" s="53">
        <v>38.220799999999997</v>
      </c>
      <c r="H47" s="53">
        <v>38.978400000000001</v>
      </c>
      <c r="I47" s="53">
        <v>895.005</v>
      </c>
      <c r="J47" s="52">
        <v>131.63040000000001</v>
      </c>
      <c r="K47" s="53">
        <v>27.6981</v>
      </c>
      <c r="L47" s="53">
        <v>38.095100000000002</v>
      </c>
      <c r="M47" s="53">
        <v>38.817900000000002</v>
      </c>
      <c r="N47" s="54">
        <v>906.37699999999995</v>
      </c>
      <c r="O47" s="69">
        <f t="shared" si="2"/>
        <v>4.5074206058699591E-3</v>
      </c>
      <c r="P47" s="55">
        <f t="shared" si="3"/>
        <v>-0.5149000000000008</v>
      </c>
      <c r="Q47" s="73">
        <f t="shared" si="1"/>
        <v>101.27060742677415</v>
      </c>
      <c r="R47" s="79"/>
    </row>
    <row r="48" spans="2:18" x14ac:dyDescent="0.3">
      <c r="B48" s="12"/>
      <c r="C48" s="3" t="s">
        <v>22</v>
      </c>
      <c r="D48" s="3">
        <v>22</v>
      </c>
      <c r="E48" s="52">
        <v>2122.4528</v>
      </c>
      <c r="F48" s="53">
        <v>37.892200000000003</v>
      </c>
      <c r="G48" s="53">
        <v>40.592599999999997</v>
      </c>
      <c r="H48" s="53">
        <v>41.283799999999999</v>
      </c>
      <c r="I48" s="53">
        <v>1593.402</v>
      </c>
      <c r="J48" s="52">
        <v>2124.9096</v>
      </c>
      <c r="K48" s="53">
        <v>37.361899999999999</v>
      </c>
      <c r="L48" s="53">
        <v>39.668199999999999</v>
      </c>
      <c r="M48" s="53">
        <v>40.299399999999999</v>
      </c>
      <c r="N48" s="54">
        <v>1652.7909999999999</v>
      </c>
      <c r="O48" s="69">
        <f t="shared" si="2"/>
        <v>1.1575286856791022E-3</v>
      </c>
      <c r="P48" s="55">
        <f t="shared" si="3"/>
        <v>-0.53030000000000399</v>
      </c>
      <c r="Q48" s="73">
        <f t="shared" si="1"/>
        <v>103.72718246870532</v>
      </c>
      <c r="R48" s="79"/>
    </row>
    <row r="49" spans="2:18" x14ac:dyDescent="0.3">
      <c r="B49" s="12"/>
      <c r="C49" s="4"/>
      <c r="D49" s="4">
        <v>27</v>
      </c>
      <c r="E49" s="52">
        <v>853.35199999999998</v>
      </c>
      <c r="F49" s="53">
        <v>34.159999999999997</v>
      </c>
      <c r="G49" s="53">
        <v>37.942500000000003</v>
      </c>
      <c r="H49" s="53">
        <v>38.503599999999999</v>
      </c>
      <c r="I49" s="53">
        <v>1197.692</v>
      </c>
      <c r="J49" s="52">
        <v>853.51279999999997</v>
      </c>
      <c r="K49" s="53">
        <v>33.508099999999999</v>
      </c>
      <c r="L49" s="53">
        <v>37.139800000000001</v>
      </c>
      <c r="M49" s="53">
        <v>37.739199999999997</v>
      </c>
      <c r="N49" s="54">
        <v>1278.297</v>
      </c>
      <c r="O49" s="69">
        <f t="shared" si="2"/>
        <v>1.8843337801984964E-4</v>
      </c>
      <c r="P49" s="55">
        <f t="shared" si="3"/>
        <v>-0.6518999999999977</v>
      </c>
      <c r="Q49" s="73">
        <f t="shared" si="1"/>
        <v>106.73002741940331</v>
      </c>
      <c r="R49" s="79"/>
    </row>
    <row r="50" spans="2:18" x14ac:dyDescent="0.3">
      <c r="B50" s="12"/>
      <c r="C50" s="4"/>
      <c r="D50" s="4">
        <v>32</v>
      </c>
      <c r="E50" s="52">
        <v>359.74799999999999</v>
      </c>
      <c r="F50" s="53">
        <v>30.785299999999999</v>
      </c>
      <c r="G50" s="53">
        <v>35.965899999999998</v>
      </c>
      <c r="H50" s="53">
        <v>36.473700000000001</v>
      </c>
      <c r="I50" s="53">
        <v>956.51499999999999</v>
      </c>
      <c r="J50" s="52">
        <v>360.04239999999999</v>
      </c>
      <c r="K50" s="53">
        <v>30.196000000000002</v>
      </c>
      <c r="L50" s="53">
        <v>35.619500000000002</v>
      </c>
      <c r="M50" s="53">
        <v>36.191800000000001</v>
      </c>
      <c r="N50" s="54">
        <v>995.28099999999995</v>
      </c>
      <c r="O50" s="69">
        <f t="shared" si="2"/>
        <v>8.1835062321401644E-4</v>
      </c>
      <c r="P50" s="55">
        <f t="shared" si="3"/>
        <v>-0.58929999999999794</v>
      </c>
      <c r="Q50" s="73">
        <f t="shared" si="1"/>
        <v>104.05283764499249</v>
      </c>
      <c r="R50" s="79"/>
    </row>
    <row r="51" spans="2:18" ht="17.25" thickBot="1" x14ac:dyDescent="0.35">
      <c r="B51" s="12"/>
      <c r="C51" s="5"/>
      <c r="D51" s="5">
        <v>37</v>
      </c>
      <c r="E51" s="52">
        <v>152.92240000000001</v>
      </c>
      <c r="F51" s="53">
        <v>27.781099999999999</v>
      </c>
      <c r="G51" s="53">
        <v>34.498600000000003</v>
      </c>
      <c r="H51" s="53">
        <v>34.995600000000003</v>
      </c>
      <c r="I51" s="53">
        <v>798.58100000000002</v>
      </c>
      <c r="J51" s="52">
        <v>152.94319999999999</v>
      </c>
      <c r="K51" s="53">
        <v>27.527699999999999</v>
      </c>
      <c r="L51" s="53">
        <v>34.313600000000001</v>
      </c>
      <c r="M51" s="53">
        <v>34.7774</v>
      </c>
      <c r="N51" s="54">
        <v>820.06200000000001</v>
      </c>
      <c r="O51" s="69">
        <f t="shared" si="2"/>
        <v>1.3601669866533577E-4</v>
      </c>
      <c r="P51" s="55">
        <f t="shared" si="3"/>
        <v>-0.25339999999999918</v>
      </c>
      <c r="Q51" s="73">
        <f t="shared" si="1"/>
        <v>102.68989620339076</v>
      </c>
      <c r="R51" s="79"/>
    </row>
    <row r="52" spans="2:18" x14ac:dyDescent="0.3">
      <c r="B52" s="12"/>
      <c r="C52" s="3" t="s">
        <v>17</v>
      </c>
      <c r="D52" s="3">
        <v>22</v>
      </c>
      <c r="E52" s="52">
        <v>1366.0704000000001</v>
      </c>
      <c r="F52" s="53">
        <v>39.701099999999997</v>
      </c>
      <c r="G52" s="53">
        <v>41.106400000000001</v>
      </c>
      <c r="H52" s="53">
        <v>42.190399999999997</v>
      </c>
      <c r="I52" s="53">
        <v>1269.748</v>
      </c>
      <c r="J52" s="52">
        <v>1366.0488</v>
      </c>
      <c r="K52" s="53">
        <v>39.290700000000001</v>
      </c>
      <c r="L52" s="53">
        <v>40.858600000000003</v>
      </c>
      <c r="M52" s="53">
        <v>41.904200000000003</v>
      </c>
      <c r="N52" s="54">
        <v>1278.9829999999999</v>
      </c>
      <c r="O52" s="69">
        <f t="shared" si="2"/>
        <v>1.5811776611245603E-5</v>
      </c>
      <c r="P52" s="55">
        <f t="shared" si="3"/>
        <v>-0.41039999999999566</v>
      </c>
      <c r="Q52" s="73">
        <f t="shared" si="1"/>
        <v>100.72730967089531</v>
      </c>
      <c r="R52" s="79"/>
    </row>
    <row r="53" spans="2:18" x14ac:dyDescent="0.3">
      <c r="B53" s="12"/>
      <c r="C53" s="4"/>
      <c r="D53" s="4">
        <v>27</v>
      </c>
      <c r="E53" s="52">
        <v>640.54399999999998</v>
      </c>
      <c r="F53" s="53">
        <v>35.713299999999997</v>
      </c>
      <c r="G53" s="53">
        <v>38.252000000000002</v>
      </c>
      <c r="H53" s="53">
        <v>39.481999999999999</v>
      </c>
      <c r="I53" s="53">
        <v>1061.9870000000001</v>
      </c>
      <c r="J53" s="52">
        <v>641.30560000000003</v>
      </c>
      <c r="K53" s="53">
        <v>35.131599999999999</v>
      </c>
      <c r="L53" s="53">
        <v>37.905200000000001</v>
      </c>
      <c r="M53" s="53">
        <v>39.0381</v>
      </c>
      <c r="N53" s="54">
        <v>1076.6199999999999</v>
      </c>
      <c r="O53" s="69">
        <f t="shared" si="2"/>
        <v>1.1889893590448807E-3</v>
      </c>
      <c r="P53" s="55">
        <f t="shared" si="3"/>
        <v>-0.58169999999999789</v>
      </c>
      <c r="Q53" s="73">
        <f t="shared" si="1"/>
        <v>101.37788880654846</v>
      </c>
      <c r="R53" s="79"/>
    </row>
    <row r="54" spans="2:18" x14ac:dyDescent="0.3">
      <c r="B54" s="12"/>
      <c r="C54" s="4"/>
      <c r="D54" s="4">
        <v>32</v>
      </c>
      <c r="E54" s="52">
        <v>301.62479999999999</v>
      </c>
      <c r="F54" s="53">
        <v>32.178100000000001</v>
      </c>
      <c r="G54" s="53">
        <v>36.266500000000001</v>
      </c>
      <c r="H54" s="53">
        <v>37.455199999999998</v>
      </c>
      <c r="I54" s="53">
        <v>877.78200000000004</v>
      </c>
      <c r="J54" s="52">
        <v>302.1456</v>
      </c>
      <c r="K54" s="53">
        <v>31.739899999999999</v>
      </c>
      <c r="L54" s="53">
        <v>35.921999999999997</v>
      </c>
      <c r="M54" s="53">
        <v>36.985799999999998</v>
      </c>
      <c r="N54" s="54">
        <v>912.50800000000004</v>
      </c>
      <c r="O54" s="69">
        <f t="shared" si="2"/>
        <v>1.7266484718763456E-3</v>
      </c>
      <c r="P54" s="55">
        <f t="shared" si="3"/>
        <v>-0.43820000000000192</v>
      </c>
      <c r="Q54" s="73">
        <f t="shared" si="1"/>
        <v>103.95610755290038</v>
      </c>
      <c r="R54" s="79"/>
    </row>
    <row r="55" spans="2:18" ht="17.25" thickBot="1" x14ac:dyDescent="0.35">
      <c r="B55" s="13"/>
      <c r="C55" s="5"/>
      <c r="D55" s="5">
        <v>37</v>
      </c>
      <c r="E55" s="43">
        <v>146.35679999999999</v>
      </c>
      <c r="F55" s="44">
        <v>29.320599999999999</v>
      </c>
      <c r="G55" s="44">
        <v>34.822200000000002</v>
      </c>
      <c r="H55" s="44">
        <v>35.946300000000001</v>
      </c>
      <c r="I55" s="44">
        <v>727.476</v>
      </c>
      <c r="J55" s="43">
        <v>145.9616</v>
      </c>
      <c r="K55" s="44">
        <v>29.0289</v>
      </c>
      <c r="L55" s="44">
        <v>34.529000000000003</v>
      </c>
      <c r="M55" s="44">
        <v>35.510899999999999</v>
      </c>
      <c r="N55" s="45">
        <v>757.28700000000003</v>
      </c>
      <c r="O55" s="69">
        <f t="shared" si="2"/>
        <v>2.700250347096879E-3</v>
      </c>
      <c r="P55" s="55">
        <f t="shared" si="3"/>
        <v>-0.29169999999999874</v>
      </c>
      <c r="Q55" s="73">
        <f t="shared" si="1"/>
        <v>104.09786714613266</v>
      </c>
      <c r="R55" s="79"/>
    </row>
    <row r="56" spans="2:18" x14ac:dyDescent="0.3">
      <c r="B56" s="11" t="s">
        <v>23</v>
      </c>
      <c r="C56" s="3" t="s">
        <v>40</v>
      </c>
      <c r="D56" s="3" t="s">
        <v>105</v>
      </c>
      <c r="E56" s="52">
        <v>2434.0448000000001</v>
      </c>
      <c r="F56" s="53">
        <v>42.355499999999999</v>
      </c>
      <c r="G56" s="53">
        <v>46.326599999999999</v>
      </c>
      <c r="H56" s="53">
        <v>47.555399999999999</v>
      </c>
      <c r="I56" s="53">
        <v>9132.7549999999992</v>
      </c>
      <c r="J56" s="52">
        <v>2429.6799999999998</v>
      </c>
      <c r="K56" s="53">
        <v>41.069499999999998</v>
      </c>
      <c r="L56" s="53">
        <v>45.205399999999997</v>
      </c>
      <c r="M56" s="53">
        <v>46.494300000000003</v>
      </c>
      <c r="N56" s="54">
        <v>9094.9089999999997</v>
      </c>
      <c r="O56" s="70">
        <f t="shared" si="2"/>
        <v>1.7932291139424741E-3</v>
      </c>
      <c r="P56" s="57">
        <f t="shared" si="3"/>
        <v>-1.2860000000000014</v>
      </c>
      <c r="Q56" s="75">
        <f t="shared" si="1"/>
        <v>99.585601497029103</v>
      </c>
      <c r="R56" s="79"/>
    </row>
    <row r="57" spans="2:18" x14ac:dyDescent="0.3">
      <c r="B57" s="12" t="s">
        <v>24</v>
      </c>
      <c r="C57" s="4"/>
      <c r="D57" s="4" t="s">
        <v>106</v>
      </c>
      <c r="E57" s="52">
        <v>903.61519999999996</v>
      </c>
      <c r="F57" s="53">
        <v>40.101100000000002</v>
      </c>
      <c r="G57" s="53">
        <v>44.267899999999997</v>
      </c>
      <c r="H57" s="53">
        <v>45.456400000000002</v>
      </c>
      <c r="I57" s="53">
        <v>7833.6940000000004</v>
      </c>
      <c r="J57" s="52">
        <v>900.2296</v>
      </c>
      <c r="K57" s="53">
        <v>38.881599999999999</v>
      </c>
      <c r="L57" s="53">
        <v>43.942599999999999</v>
      </c>
      <c r="M57" s="53">
        <v>45.1935</v>
      </c>
      <c r="N57" s="54">
        <v>7774.866</v>
      </c>
      <c r="O57" s="69">
        <f t="shared" si="2"/>
        <v>3.7467275893543557E-3</v>
      </c>
      <c r="P57" s="55">
        <f t="shared" si="3"/>
        <v>-1.2195000000000036</v>
      </c>
      <c r="Q57" s="73">
        <f t="shared" si="1"/>
        <v>99.24903883148869</v>
      </c>
      <c r="R57" s="79"/>
    </row>
    <row r="58" spans="2:18" x14ac:dyDescent="0.3">
      <c r="B58" s="12"/>
      <c r="C58" s="4"/>
      <c r="D58" s="4" t="s">
        <v>107</v>
      </c>
      <c r="E58" s="52">
        <v>437.61759999999998</v>
      </c>
      <c r="F58" s="53">
        <v>37.5137</v>
      </c>
      <c r="G58" s="53">
        <v>42.366199999999999</v>
      </c>
      <c r="H58" s="53">
        <v>43.5565</v>
      </c>
      <c r="I58" s="53">
        <v>7216.8689999999997</v>
      </c>
      <c r="J58" s="52">
        <v>434.73439999999999</v>
      </c>
      <c r="K58" s="53">
        <v>36.204300000000003</v>
      </c>
      <c r="L58" s="53">
        <v>42.570900000000002</v>
      </c>
      <c r="M58" s="53">
        <v>43.767499999999998</v>
      </c>
      <c r="N58" s="54">
        <v>7186.5730000000003</v>
      </c>
      <c r="O58" s="69">
        <f t="shared" si="2"/>
        <v>6.5884004665259996E-3</v>
      </c>
      <c r="P58" s="55">
        <f t="shared" si="3"/>
        <v>-1.3093999999999966</v>
      </c>
      <c r="Q58" s="73">
        <f t="shared" si="1"/>
        <v>99.58020576513168</v>
      </c>
      <c r="R58" s="79"/>
    </row>
    <row r="59" spans="2:18" ht="17.25" thickBot="1" x14ac:dyDescent="0.35">
      <c r="B59" s="12"/>
      <c r="C59" s="5"/>
      <c r="D59" s="5" t="s">
        <v>108</v>
      </c>
      <c r="E59" s="52">
        <v>229.07759999999999</v>
      </c>
      <c r="F59" s="53">
        <v>34.599200000000003</v>
      </c>
      <c r="G59" s="53">
        <v>41.1389</v>
      </c>
      <c r="H59" s="53">
        <v>42.150599999999997</v>
      </c>
      <c r="I59" s="53">
        <v>6855.3220000000001</v>
      </c>
      <c r="J59" s="52">
        <v>227.39920000000001</v>
      </c>
      <c r="K59" s="53">
        <v>33.213200000000001</v>
      </c>
      <c r="L59" s="53">
        <v>41.440899999999999</v>
      </c>
      <c r="M59" s="53">
        <v>42.6295</v>
      </c>
      <c r="N59" s="54">
        <v>6806.1819999999998</v>
      </c>
      <c r="O59" s="69">
        <f t="shared" si="2"/>
        <v>7.3267748570789212E-3</v>
      </c>
      <c r="P59" s="55">
        <f t="shared" si="3"/>
        <v>-1.3860000000000028</v>
      </c>
      <c r="Q59" s="73">
        <f t="shared" si="1"/>
        <v>99.283184655658758</v>
      </c>
      <c r="R59" s="79"/>
    </row>
    <row r="60" spans="2:18" x14ac:dyDescent="0.3">
      <c r="B60" s="12"/>
      <c r="C60" s="3" t="s">
        <v>41</v>
      </c>
      <c r="D60" s="3" t="s">
        <v>109</v>
      </c>
      <c r="E60" s="52">
        <v>1883.3232</v>
      </c>
      <c r="F60" s="53">
        <v>42.736899999999999</v>
      </c>
      <c r="G60" s="53">
        <v>47.846499999999999</v>
      </c>
      <c r="H60" s="53">
        <v>48.450800000000001</v>
      </c>
      <c r="I60" s="53">
        <v>8723.6129999999994</v>
      </c>
      <c r="J60" s="52">
        <v>1881.2816</v>
      </c>
      <c r="K60" s="53">
        <v>41.2502</v>
      </c>
      <c r="L60" s="53">
        <v>46.501899999999999</v>
      </c>
      <c r="M60" s="53">
        <v>47.247</v>
      </c>
      <c r="N60" s="54">
        <v>8209.0300000000007</v>
      </c>
      <c r="O60" s="69">
        <f t="shared" si="2"/>
        <v>1.084041230947517E-3</v>
      </c>
      <c r="P60" s="55">
        <f t="shared" si="3"/>
        <v>-1.486699999999999</v>
      </c>
      <c r="Q60" s="73">
        <f t="shared" si="1"/>
        <v>94.101262859780704</v>
      </c>
      <c r="R60" s="79"/>
    </row>
    <row r="61" spans="2:18" x14ac:dyDescent="0.3">
      <c r="B61" s="12"/>
      <c r="C61" s="4"/>
      <c r="D61" s="4" t="s">
        <v>110</v>
      </c>
      <c r="E61" s="52">
        <v>458.77760000000001</v>
      </c>
      <c r="F61" s="53">
        <v>40.978499999999997</v>
      </c>
      <c r="G61" s="53">
        <v>46.135599999999997</v>
      </c>
      <c r="H61" s="53">
        <v>46.741</v>
      </c>
      <c r="I61" s="53">
        <v>7305.9290000000001</v>
      </c>
      <c r="J61" s="52">
        <v>456.96800000000002</v>
      </c>
      <c r="K61" s="53">
        <v>38.81</v>
      </c>
      <c r="L61" s="53">
        <v>44.912100000000002</v>
      </c>
      <c r="M61" s="53">
        <v>45.747</v>
      </c>
      <c r="N61" s="54">
        <v>7012.3209999999999</v>
      </c>
      <c r="O61" s="69">
        <f t="shared" si="2"/>
        <v>3.9443948440376969E-3</v>
      </c>
      <c r="P61" s="55">
        <f t="shared" si="3"/>
        <v>-2.1684999999999945</v>
      </c>
      <c r="Q61" s="73">
        <f t="shared" si="1"/>
        <v>95.981236609334687</v>
      </c>
      <c r="R61" s="79"/>
    </row>
    <row r="62" spans="2:18" x14ac:dyDescent="0.3">
      <c r="B62" s="12"/>
      <c r="C62" s="4"/>
      <c r="D62" s="4" t="s">
        <v>111</v>
      </c>
      <c r="E62" s="52">
        <v>192.49680000000001</v>
      </c>
      <c r="F62" s="53">
        <v>38.853400000000001</v>
      </c>
      <c r="G62" s="53">
        <v>44.406500000000001</v>
      </c>
      <c r="H62" s="53">
        <v>45.046900000000001</v>
      </c>
      <c r="I62" s="53">
        <v>6784.03</v>
      </c>
      <c r="J62" s="52">
        <v>191.16720000000001</v>
      </c>
      <c r="K62" s="53">
        <v>36.331600000000002</v>
      </c>
      <c r="L62" s="53">
        <v>43.688099999999999</v>
      </c>
      <c r="M62" s="53">
        <v>44.542900000000003</v>
      </c>
      <c r="N62" s="54">
        <v>6584.8490000000002</v>
      </c>
      <c r="O62" s="69">
        <f t="shared" si="2"/>
        <v>6.9071278067999011E-3</v>
      </c>
      <c r="P62" s="55">
        <f t="shared" si="3"/>
        <v>-2.5217999999999989</v>
      </c>
      <c r="Q62" s="73">
        <f t="shared" si="1"/>
        <v>97.0639722996508</v>
      </c>
      <c r="R62" s="79"/>
    </row>
    <row r="63" spans="2:18" ht="17.25" thickBot="1" x14ac:dyDescent="0.35">
      <c r="B63" s="12"/>
      <c r="C63" s="5"/>
      <c r="D63" s="5" t="s">
        <v>112</v>
      </c>
      <c r="E63" s="52">
        <v>100.8824</v>
      </c>
      <c r="F63" s="53">
        <v>36.390900000000002</v>
      </c>
      <c r="G63" s="53">
        <v>43.056399999999996</v>
      </c>
      <c r="H63" s="53">
        <v>43.520699999999998</v>
      </c>
      <c r="I63" s="53">
        <v>6513.4480000000003</v>
      </c>
      <c r="J63" s="52">
        <v>100.5056</v>
      </c>
      <c r="K63" s="53">
        <v>34.0655</v>
      </c>
      <c r="L63" s="53">
        <v>42.717100000000002</v>
      </c>
      <c r="M63" s="53">
        <v>43.558500000000002</v>
      </c>
      <c r="N63" s="54">
        <v>6377.915</v>
      </c>
      <c r="O63" s="69">
        <f t="shared" si="2"/>
        <v>3.735041989484815E-3</v>
      </c>
      <c r="P63" s="55">
        <f t="shared" si="3"/>
        <v>-2.3254000000000019</v>
      </c>
      <c r="Q63" s="73">
        <f t="shared" si="1"/>
        <v>97.919181975506675</v>
      </c>
      <c r="R63" s="79"/>
    </row>
    <row r="64" spans="2:18" x14ac:dyDescent="0.3">
      <c r="B64" s="4"/>
      <c r="C64" s="3" t="s">
        <v>42</v>
      </c>
      <c r="D64" s="21">
        <v>22</v>
      </c>
      <c r="E64" s="52">
        <v>2172.8072000000002</v>
      </c>
      <c r="F64" s="53">
        <v>43.093400000000003</v>
      </c>
      <c r="G64" s="53">
        <v>47.036499999999997</v>
      </c>
      <c r="H64" s="53">
        <v>47.9255</v>
      </c>
      <c r="I64" s="53">
        <v>9605.92</v>
      </c>
      <c r="J64" s="52">
        <v>2172.3624</v>
      </c>
      <c r="K64" s="53">
        <v>41.671199999999999</v>
      </c>
      <c r="L64" s="53">
        <v>45.787700000000001</v>
      </c>
      <c r="M64" s="53">
        <v>46.8172</v>
      </c>
      <c r="N64" s="54">
        <v>9283.2950000000001</v>
      </c>
      <c r="O64" s="69">
        <f t="shared" si="2"/>
        <v>2.0471213460642707E-4</v>
      </c>
      <c r="P64" s="55">
        <f t="shared" si="3"/>
        <v>-1.4222000000000037</v>
      </c>
      <c r="Q64" s="73">
        <f t="shared" si="1"/>
        <v>96.64139405699818</v>
      </c>
      <c r="R64" s="79"/>
    </row>
    <row r="65" spans="2:18" x14ac:dyDescent="0.3">
      <c r="B65" s="4"/>
      <c r="C65" s="4"/>
      <c r="D65" s="19">
        <v>27</v>
      </c>
      <c r="E65" s="52">
        <v>730.90959999999995</v>
      </c>
      <c r="F65" s="53">
        <v>40.9724</v>
      </c>
      <c r="G65" s="53">
        <v>45.1524</v>
      </c>
      <c r="H65" s="53">
        <v>46.017099999999999</v>
      </c>
      <c r="I65" s="53">
        <v>8183.4</v>
      </c>
      <c r="J65" s="52">
        <v>730.95920000000001</v>
      </c>
      <c r="K65" s="53">
        <v>38.829900000000002</v>
      </c>
      <c r="L65" s="53">
        <v>44.122100000000003</v>
      </c>
      <c r="M65" s="53">
        <v>45.389299999999999</v>
      </c>
      <c r="N65" s="54">
        <v>7899.49</v>
      </c>
      <c r="O65" s="69">
        <f t="shared" si="2"/>
        <v>6.7860649251364236E-5</v>
      </c>
      <c r="P65" s="55">
        <f t="shared" si="3"/>
        <v>-2.1424999999999983</v>
      </c>
      <c r="Q65" s="73">
        <f t="shared" si="1"/>
        <v>96.530659628027479</v>
      </c>
      <c r="R65" s="79"/>
    </row>
    <row r="66" spans="2:18" x14ac:dyDescent="0.3">
      <c r="B66" s="4"/>
      <c r="C66" s="4"/>
      <c r="D66" s="19">
        <v>32</v>
      </c>
      <c r="E66" s="52">
        <v>326.84559999999999</v>
      </c>
      <c r="F66" s="53">
        <v>38.582700000000003</v>
      </c>
      <c r="G66" s="53">
        <v>43.292700000000004</v>
      </c>
      <c r="H66" s="53">
        <v>44.2318</v>
      </c>
      <c r="I66" s="53">
        <v>7479.277</v>
      </c>
      <c r="J66" s="52">
        <v>326.77839999999998</v>
      </c>
      <c r="K66" s="53">
        <v>36.353000000000002</v>
      </c>
      <c r="L66" s="53">
        <v>42.920999999999999</v>
      </c>
      <c r="M66" s="53">
        <v>44.161999999999999</v>
      </c>
      <c r="N66" s="54">
        <v>7267.085</v>
      </c>
      <c r="O66" s="69">
        <f t="shared" si="2"/>
        <v>2.0560166635259558E-4</v>
      </c>
      <c r="P66" s="55">
        <f t="shared" si="3"/>
        <v>-2.2297000000000011</v>
      </c>
      <c r="Q66" s="73">
        <f t="shared" si="1"/>
        <v>97.162934331754258</v>
      </c>
      <c r="R66" s="79"/>
    </row>
    <row r="67" spans="2:18" ht="17.25" thickBot="1" x14ac:dyDescent="0.35">
      <c r="B67" s="5"/>
      <c r="C67" s="5"/>
      <c r="D67" s="20">
        <v>37</v>
      </c>
      <c r="E67" s="43">
        <v>168.232</v>
      </c>
      <c r="F67" s="44">
        <v>35.889699999999998</v>
      </c>
      <c r="G67" s="44">
        <v>41.944200000000002</v>
      </c>
      <c r="H67" s="44">
        <v>42.8399</v>
      </c>
      <c r="I67" s="44">
        <v>7090.3220000000001</v>
      </c>
      <c r="J67" s="43">
        <v>167.9016</v>
      </c>
      <c r="K67" s="44">
        <v>33.515700000000002</v>
      </c>
      <c r="L67" s="44">
        <v>41.958799999999997</v>
      </c>
      <c r="M67" s="44">
        <v>42.987900000000003</v>
      </c>
      <c r="N67" s="45">
        <v>6869.5810000000001</v>
      </c>
      <c r="O67" s="64">
        <f t="shared" si="2"/>
        <v>1.963954538969978E-3</v>
      </c>
      <c r="P67" s="56">
        <f t="shared" si="3"/>
        <v>-2.3739999999999952</v>
      </c>
      <c r="Q67" s="74">
        <f t="shared" si="1"/>
        <v>96.886728134490923</v>
      </c>
      <c r="R67" s="79"/>
    </row>
    <row r="68" spans="2:18" x14ac:dyDescent="0.3">
      <c r="O68" s="23"/>
      <c r="P68" s="24"/>
      <c r="Q68" s="48"/>
    </row>
  </sheetData>
  <mergeCells count="3">
    <mergeCell ref="E2:H2"/>
    <mergeCell ref="J2:N2"/>
    <mergeCell ref="O2:Q2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Summary</vt:lpstr>
      <vt:lpstr>RA-main</vt:lpstr>
      <vt:lpstr>LB-main</vt:lpstr>
      <vt:lpstr>LP-main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2012-07-18T15:35:30Z</dcterms:modified>
</cp:coreProperties>
</file>