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11580" activeTab="3"/>
  </bookViews>
  <sheets>
    <sheet name="Summary" sheetId="1" r:id="rId1"/>
    <sheet name="RA" sheetId="2" r:id="rId2"/>
    <sheet name="LB" sheetId="3" r:id="rId3"/>
    <sheet name="LP" sheetId="4" r:id="rId4"/>
  </sheets>
  <definedNames>
    <definedName name="_ftn1" localSheetId="0">Summary!$B$15</definedName>
    <definedName name="_ftnref1" localSheetId="0">Summary!$B$4</definedName>
    <definedName name="_Ref245059073" localSheetId="0">Summary!$B$4</definedName>
  </definedNames>
  <calcPr calcId="144525"/>
</workbook>
</file>

<file path=xl/calcChain.xml><?xml version="1.0" encoding="utf-8"?>
<calcChain xmlns="http://schemas.openxmlformats.org/spreadsheetml/2006/main">
  <c r="Y31" i="4" l="1"/>
  <c r="X31" i="4"/>
  <c r="W31" i="4"/>
  <c r="V31" i="4"/>
  <c r="U31" i="4"/>
  <c r="T31" i="4"/>
  <c r="Y30" i="4"/>
  <c r="X30" i="4"/>
  <c r="W30" i="4"/>
  <c r="V30" i="4"/>
  <c r="U30" i="4"/>
  <c r="T30" i="4"/>
  <c r="Y23" i="4"/>
  <c r="X23" i="4"/>
  <c r="W23" i="4"/>
  <c r="V23" i="4"/>
  <c r="U23" i="4"/>
  <c r="T23" i="4"/>
  <c r="Y22" i="4"/>
  <c r="X22" i="4"/>
  <c r="W22" i="4"/>
  <c r="V22" i="4"/>
  <c r="U22" i="4"/>
  <c r="T22" i="4"/>
  <c r="Y15" i="4"/>
  <c r="X15" i="4"/>
  <c r="W15" i="4"/>
  <c r="V15" i="4"/>
  <c r="U15" i="4"/>
  <c r="T15" i="4"/>
  <c r="Y14" i="4"/>
  <c r="X14" i="4"/>
  <c r="W14" i="4"/>
  <c r="V14" i="4"/>
  <c r="U14" i="4"/>
  <c r="T14" i="4"/>
  <c r="Y9" i="4"/>
  <c r="X9" i="4"/>
  <c r="W9" i="4"/>
  <c r="V9" i="4"/>
  <c r="U9" i="4"/>
  <c r="T9" i="4"/>
  <c r="Y8" i="4"/>
  <c r="X8" i="4"/>
  <c r="W8" i="4"/>
  <c r="V8" i="4"/>
  <c r="U8" i="4"/>
  <c r="T8" i="4"/>
  <c r="Y5" i="4"/>
  <c r="X5" i="4"/>
  <c r="W5" i="4"/>
  <c r="V5" i="4"/>
  <c r="U5" i="4"/>
  <c r="T5" i="4"/>
  <c r="Y4" i="4"/>
  <c r="X4" i="4"/>
  <c r="W4" i="4"/>
  <c r="V4" i="4"/>
  <c r="U4" i="4"/>
  <c r="T4" i="4"/>
  <c r="T31" i="3"/>
  <c r="U31" i="3"/>
  <c r="V31" i="3"/>
  <c r="W31" i="3"/>
  <c r="X31" i="3"/>
  <c r="Y31" i="3"/>
  <c r="Y30" i="3"/>
  <c r="X30" i="3"/>
  <c r="W30" i="3"/>
  <c r="V30" i="3"/>
  <c r="U30" i="3"/>
  <c r="T30" i="3"/>
  <c r="Y23" i="3"/>
  <c r="X23" i="3"/>
  <c r="W23" i="3"/>
  <c r="V23" i="3"/>
  <c r="U23" i="3"/>
  <c r="T23" i="3"/>
  <c r="Y22" i="3"/>
  <c r="X22" i="3"/>
  <c r="W22" i="3"/>
  <c r="V22" i="3"/>
  <c r="U22" i="3"/>
  <c r="T22" i="3"/>
  <c r="Y15" i="3"/>
  <c r="X15" i="3"/>
  <c r="W15" i="3"/>
  <c r="V15" i="3"/>
  <c r="U15" i="3"/>
  <c r="T15" i="3"/>
  <c r="Y14" i="3"/>
  <c r="X14" i="3"/>
  <c r="W14" i="3"/>
  <c r="V14" i="3"/>
  <c r="U14" i="3"/>
  <c r="T14" i="3"/>
  <c r="Y9" i="3"/>
  <c r="X9" i="3"/>
  <c r="W9" i="3"/>
  <c r="V9" i="3"/>
  <c r="U9" i="3"/>
  <c r="T9" i="3"/>
  <c r="Y8" i="3"/>
  <c r="X8" i="3"/>
  <c r="W8" i="3"/>
  <c r="V8" i="3"/>
  <c r="U8" i="3"/>
  <c r="T8" i="3"/>
  <c r="Y5" i="3"/>
  <c r="X5" i="3"/>
  <c r="W5" i="3"/>
  <c r="V5" i="3"/>
  <c r="U5" i="3"/>
  <c r="T5" i="3"/>
  <c r="Y4" i="3"/>
  <c r="X4" i="3"/>
  <c r="W4" i="3"/>
  <c r="V4" i="3"/>
  <c r="U4" i="3"/>
  <c r="T4" i="3"/>
  <c r="X27" i="2"/>
  <c r="Y27" i="2"/>
  <c r="Y26" i="2"/>
  <c r="X26" i="2"/>
  <c r="Y19" i="2"/>
  <c r="X19" i="2"/>
  <c r="Y18" i="2"/>
  <c r="X18" i="2"/>
  <c r="X13" i="2"/>
  <c r="Y13" i="2"/>
  <c r="Y12" i="2"/>
  <c r="X12" i="2"/>
  <c r="X9" i="2"/>
  <c r="Y9" i="2"/>
  <c r="Y8" i="2"/>
  <c r="X8" i="2"/>
  <c r="X5" i="2"/>
  <c r="Y5" i="2"/>
  <c r="Y4" i="2"/>
  <c r="X4" i="2"/>
  <c r="V27" i="2"/>
  <c r="W27" i="2"/>
  <c r="W26" i="2"/>
  <c r="V26" i="2"/>
  <c r="V19" i="2"/>
  <c r="W19" i="2"/>
  <c r="W18" i="2"/>
  <c r="V18" i="2"/>
  <c r="V13" i="2"/>
  <c r="W13" i="2"/>
  <c r="W12" i="2"/>
  <c r="V12" i="2"/>
  <c r="V9" i="2"/>
  <c r="W9" i="2"/>
  <c r="W8" i="2"/>
  <c r="V8" i="2"/>
  <c r="V5" i="2"/>
  <c r="W5" i="2"/>
  <c r="W4" i="2"/>
  <c r="V4" i="2"/>
  <c r="U27" i="2"/>
  <c r="T27" i="2"/>
  <c r="U26" i="2"/>
  <c r="T26" i="2"/>
  <c r="T19" i="2"/>
  <c r="U19" i="2"/>
  <c r="U18" i="2"/>
  <c r="T18" i="2"/>
  <c r="T13" i="2"/>
  <c r="U12" i="2"/>
  <c r="U13" i="2"/>
  <c r="T12" i="2"/>
  <c r="T8" i="2"/>
  <c r="U9" i="2"/>
  <c r="T9" i="2"/>
  <c r="U8" i="2"/>
  <c r="U5" i="2"/>
  <c r="T5" i="2"/>
  <c r="U4" i="2"/>
  <c r="T4" i="2"/>
  <c r="Q35" i="3" l="1"/>
  <c r="S35" i="4"/>
  <c r="R35" i="4"/>
  <c r="Q35" i="4"/>
  <c r="S34" i="4"/>
  <c r="R34" i="4"/>
  <c r="Q34" i="4"/>
  <c r="S33" i="4"/>
  <c r="R33" i="4"/>
  <c r="Q33" i="4"/>
  <c r="S32" i="4"/>
  <c r="R32" i="4"/>
  <c r="Q32" i="4"/>
  <c r="S31" i="4"/>
  <c r="R31" i="4"/>
  <c r="Q31" i="4"/>
  <c r="S30" i="4"/>
  <c r="R30" i="4"/>
  <c r="Q30" i="4"/>
  <c r="S29" i="4"/>
  <c r="R29" i="4"/>
  <c r="Q29" i="4"/>
  <c r="S28" i="4"/>
  <c r="R28" i="4"/>
  <c r="Q28" i="4"/>
  <c r="S27" i="4"/>
  <c r="R27" i="4"/>
  <c r="Q27" i="4"/>
  <c r="S26" i="4"/>
  <c r="R26" i="4"/>
  <c r="Q26" i="4"/>
  <c r="S25" i="4"/>
  <c r="R25" i="4"/>
  <c r="Q25" i="4"/>
  <c r="S24" i="4"/>
  <c r="R24" i="4"/>
  <c r="Q24" i="4"/>
  <c r="S23" i="4"/>
  <c r="R23" i="4"/>
  <c r="Q23" i="4"/>
  <c r="S22" i="4"/>
  <c r="R22" i="4"/>
  <c r="Q22" i="4"/>
  <c r="S21" i="4"/>
  <c r="R21" i="4"/>
  <c r="Q21" i="4"/>
  <c r="S20" i="4"/>
  <c r="R20" i="4"/>
  <c r="Q20" i="4"/>
  <c r="S19" i="4"/>
  <c r="R19" i="4"/>
  <c r="Q19" i="4"/>
  <c r="S18" i="4"/>
  <c r="R18" i="4"/>
  <c r="Q18" i="4"/>
  <c r="S17" i="4"/>
  <c r="R17" i="4"/>
  <c r="Q17" i="4"/>
  <c r="S16" i="4"/>
  <c r="R16" i="4"/>
  <c r="Q16" i="4"/>
  <c r="S15" i="4"/>
  <c r="R15" i="4"/>
  <c r="Q15" i="4"/>
  <c r="S14" i="4"/>
  <c r="R14" i="4"/>
  <c r="Q14" i="4"/>
  <c r="S13" i="4"/>
  <c r="R13" i="4"/>
  <c r="Q13" i="4"/>
  <c r="S12" i="4"/>
  <c r="R12" i="4"/>
  <c r="Q12" i="4"/>
  <c r="S11" i="4"/>
  <c r="R11" i="4"/>
  <c r="Q11" i="4"/>
  <c r="S10" i="4"/>
  <c r="R10" i="4"/>
  <c r="Q10" i="4"/>
  <c r="S9" i="4"/>
  <c r="R9" i="4"/>
  <c r="Q9" i="4"/>
  <c r="S8" i="4"/>
  <c r="R8" i="4"/>
  <c r="Q8" i="4"/>
  <c r="S7" i="4"/>
  <c r="R7" i="4"/>
  <c r="Q7" i="4"/>
  <c r="S6" i="4"/>
  <c r="R6" i="4"/>
  <c r="Q6" i="4"/>
  <c r="S5" i="4"/>
  <c r="R5" i="4"/>
  <c r="Q5" i="4"/>
  <c r="S4" i="4"/>
  <c r="R4" i="4"/>
  <c r="Q4" i="4"/>
  <c r="S35" i="3"/>
  <c r="R35" i="3"/>
  <c r="S34" i="3"/>
  <c r="R34" i="3"/>
  <c r="Q34" i="3"/>
  <c r="S33" i="3"/>
  <c r="R33" i="3"/>
  <c r="Q33" i="3"/>
  <c r="S32" i="3"/>
  <c r="R32" i="3"/>
  <c r="Q32" i="3"/>
  <c r="S31" i="3"/>
  <c r="R31" i="3"/>
  <c r="Q31" i="3"/>
  <c r="S30" i="3"/>
  <c r="R30" i="3"/>
  <c r="Q30" i="3"/>
  <c r="S29" i="3"/>
  <c r="R29" i="3"/>
  <c r="Q29" i="3"/>
  <c r="S28" i="3"/>
  <c r="R28" i="3"/>
  <c r="Q28" i="3"/>
  <c r="S27" i="3"/>
  <c r="R27" i="3"/>
  <c r="Q27" i="3"/>
  <c r="S26" i="3"/>
  <c r="R26" i="3"/>
  <c r="Q26" i="3"/>
  <c r="S25" i="3"/>
  <c r="R25" i="3"/>
  <c r="Q25" i="3"/>
  <c r="S24" i="3"/>
  <c r="R24" i="3"/>
  <c r="Q24" i="3"/>
  <c r="S23" i="3"/>
  <c r="R23" i="3"/>
  <c r="Q23" i="3"/>
  <c r="S22" i="3"/>
  <c r="R22" i="3"/>
  <c r="Q22" i="3"/>
  <c r="S21" i="3"/>
  <c r="R21" i="3"/>
  <c r="Q21" i="3"/>
  <c r="S20" i="3"/>
  <c r="R20" i="3"/>
  <c r="Q20" i="3"/>
  <c r="S19" i="3"/>
  <c r="R19" i="3"/>
  <c r="Q19" i="3"/>
  <c r="S18" i="3"/>
  <c r="R18" i="3"/>
  <c r="Q18" i="3"/>
  <c r="S17" i="3"/>
  <c r="R17" i="3"/>
  <c r="Q17" i="3"/>
  <c r="S16" i="3"/>
  <c r="R16" i="3"/>
  <c r="Q16" i="3"/>
  <c r="S15" i="3"/>
  <c r="R15" i="3"/>
  <c r="Q15" i="3"/>
  <c r="S14" i="3"/>
  <c r="R14" i="3"/>
  <c r="Q14" i="3"/>
  <c r="S13" i="3"/>
  <c r="R13" i="3"/>
  <c r="Q13" i="3"/>
  <c r="S12" i="3"/>
  <c r="R12" i="3"/>
  <c r="Q12" i="3"/>
  <c r="S11" i="3"/>
  <c r="R11" i="3"/>
  <c r="Q11" i="3"/>
  <c r="S10" i="3"/>
  <c r="R10" i="3"/>
  <c r="Q10" i="3"/>
  <c r="S9" i="3"/>
  <c r="R9" i="3"/>
  <c r="Q9" i="3"/>
  <c r="S8" i="3"/>
  <c r="R8" i="3"/>
  <c r="Q8" i="3"/>
  <c r="S7" i="3"/>
  <c r="R7" i="3"/>
  <c r="Q7" i="3"/>
  <c r="S6" i="3"/>
  <c r="R6" i="3"/>
  <c r="Q6" i="3"/>
  <c r="S5" i="3"/>
  <c r="R5" i="3"/>
  <c r="Q5" i="3"/>
  <c r="S4" i="3"/>
  <c r="R4" i="3"/>
  <c r="Q4" i="3"/>
  <c r="Q36" i="3" s="1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4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4" i="2"/>
  <c r="R36" i="3" l="1"/>
  <c r="Q34" i="2"/>
  <c r="S36" i="4"/>
  <c r="S36" i="3"/>
  <c r="S34" i="2"/>
  <c r="R36" i="4"/>
  <c r="R34" i="2"/>
  <c r="Q36" i="4"/>
</calcChain>
</file>

<file path=xl/sharedStrings.xml><?xml version="1.0" encoding="utf-8"?>
<sst xmlns="http://schemas.openxmlformats.org/spreadsheetml/2006/main" count="203" uniqueCount="84">
  <si>
    <t xml:space="preserve">Class </t>
  </si>
  <si>
    <t>Rate 1</t>
  </si>
  <si>
    <t>Rate 2</t>
  </si>
  <si>
    <t>Rate 3</t>
  </si>
  <si>
    <t>Rate 4</t>
  </si>
  <si>
    <t>Rate 5</t>
  </si>
  <si>
    <t>A: 2560x1600p30</t>
  </si>
  <si>
    <t>2.5 Mbit/s</t>
  </si>
  <si>
    <t>3.5 Mbit/s</t>
  </si>
  <si>
    <t>5 Mbit/s</t>
  </si>
  <si>
    <t>8 Mbit/s</t>
  </si>
  <si>
    <t>14 Mbit/s</t>
  </si>
  <si>
    <t>B1: 1080p24</t>
  </si>
  <si>
    <t>1 Mbit/s</t>
  </si>
  <si>
    <t>1.6 Mbit/s</t>
  </si>
  <si>
    <t>4 Mbit/s</t>
  </si>
  <si>
    <t>6 Mbit/s</t>
  </si>
  <si>
    <t>B2: 1080p50-60</t>
  </si>
  <si>
    <t>2 Mbit/s</t>
  </si>
  <si>
    <t>3 Mbit/s</t>
  </si>
  <si>
    <t>4.5 Mbit/s</t>
  </si>
  <si>
    <t>7 Mbit/s</t>
  </si>
  <si>
    <t>10 Mbit/s</t>
  </si>
  <si>
    <t>C: WVGAp30-60</t>
  </si>
  <si>
    <t>384 kbit/s</t>
  </si>
  <si>
    <t>512 kbit/s</t>
  </si>
  <si>
    <t>768 kbit/s</t>
  </si>
  <si>
    <t>1.2 Mbit/s</t>
  </si>
  <si>
    <t>D: WQVGAp30-60</t>
  </si>
  <si>
    <t>256 kbit/s</t>
  </si>
  <si>
    <t>850 kbit/s</t>
  </si>
  <si>
    <t>1.5 Mbit/s</t>
  </si>
  <si>
    <t>E: 720p60</t>
  </si>
  <si>
    <t>Target rate points</t>
    <phoneticPr fontId="3" type="noConversion"/>
  </si>
  <si>
    <t>Class A</t>
  </si>
  <si>
    <t>Traffic</t>
  </si>
  <si>
    <t>4K</t>
  </si>
  <si>
    <t>kbps</t>
  </si>
  <si>
    <t>Y psnr</t>
  </si>
  <si>
    <t>U psnr</t>
  </si>
  <si>
    <t>V psnr</t>
  </si>
  <si>
    <t>HM6.1_Proposed_RC_LCU64</t>
    <phoneticPr fontId="3" type="noConversion"/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</si>
  <si>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</si>
  <si>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</si>
  <si>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</si>
  <si>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</si>
  <si>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</si>
  <si>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</si>
  <si>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</si>
  <si>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</si>
  <si>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</si>
  <si>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</si>
  <si>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</si>
  <si>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</si>
  <si>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</si>
  <si>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</si>
  <si>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WQVGA</t>
  </si>
  <si>
    <t>BasketballPass</t>
  </si>
  <si>
    <t>BQSquare</t>
  </si>
  <si>
    <t>BlowingBubbles</t>
  </si>
  <si>
    <t>ClassE</t>
  </si>
  <si>
    <t>720p</t>
  </si>
  <si>
    <t>FourPeople</t>
    <phoneticPr fontId="3" type="noConversion"/>
  </si>
  <si>
    <t>Johnny</t>
    <phoneticPr fontId="3" type="noConversion"/>
  </si>
  <si>
    <t>KristenAndSara</t>
    <phoneticPr fontId="3" type="noConversion"/>
  </si>
  <si>
    <t>TargetRate(kbps)</t>
    <phoneticPr fontId="3" type="noConversion"/>
  </si>
  <si>
    <t>HM6.1_Proposed_RC_LCU32</t>
    <phoneticPr fontId="3" type="noConversion"/>
  </si>
  <si>
    <t>HM6.1_Proposed_RC_LCU16</t>
    <phoneticPr fontId="3" type="noConversion"/>
  </si>
  <si>
    <t>PeopleOnStreet</t>
    <phoneticPr fontId="3" type="noConversion"/>
  </si>
  <si>
    <t>ΔKbps</t>
    <phoneticPr fontId="3" type="noConversion"/>
  </si>
  <si>
    <t>vs. LCU64</t>
    <phoneticPr fontId="3" type="noConversion"/>
  </si>
  <si>
    <t>avgKbps</t>
    <phoneticPr fontId="3" type="noConversion"/>
  </si>
  <si>
    <t>avgPSNR</t>
    <phoneticPr fontId="3" type="noConversion"/>
  </si>
  <si>
    <t>LCU64</t>
    <phoneticPr fontId="3" type="noConversion"/>
  </si>
  <si>
    <t>avg</t>
    <phoneticPr fontId="3" type="noConversion"/>
  </si>
  <si>
    <t>LCU32</t>
    <phoneticPr fontId="3" type="noConversion"/>
  </si>
  <si>
    <t>LCU16</t>
    <phoneticPr fontId="3" type="noConversion"/>
  </si>
  <si>
    <t>vs. LCU32</t>
    <phoneticPr fontId="3" type="noConversion"/>
  </si>
  <si>
    <t>vs. LCU16</t>
    <phoneticPr fontId="3" type="noConversion"/>
  </si>
  <si>
    <t>HM6.1_Proposed_RC_LCU64</t>
    <phoneticPr fontId="3" type="noConversion"/>
  </si>
  <si>
    <t>HM6.1_Proposed_RC_LCU32</t>
    <phoneticPr fontId="3" type="noConversion"/>
  </si>
  <si>
    <t>HM6.1_Proposed_RC_LCU16</t>
    <phoneticPr fontId="3" type="noConversion"/>
  </si>
  <si>
    <t>ΔKbps</t>
    <phoneticPr fontId="3" type="noConversion"/>
  </si>
  <si>
    <t>vs. LCU64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</si>
</sst>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7" x14ac:knownFonts="1">
    <font>
      <sz val="11"/>
      <color theme="1"/>
      <name val="맑은 고딕"/>
      <family val="2"/>
      <scheme val="minor"/>
    </font>
    <font>
      <sz val="12"/>
      <color theme="1"/>
      <name val="Times New Roman"/>
      <family val="1"/>
    </font>
    <font>
      <u/>
      <sz val="11"/>
      <color theme="10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70">
    <xf numFmtId="0" fontId="0" fillId="0" borderId="0" xfId="0"/>
    <xf numFmtId="0" fontId="2" fillId="0" borderId="0" xfId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5" fillId="0" borderId="0" xfId="0" applyFont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7" xfId="0" applyFont="1" applyBorder="1"/>
    <xf numFmtId="0" fontId="6" fillId="0" borderId="2" xfId="0" applyFont="1" applyBorder="1"/>
    <xf numFmtId="0" fontId="6" fillId="0" borderId="5" xfId="0" applyFont="1" applyFill="1" applyBorder="1"/>
    <xf numFmtId="0" fontId="6" fillId="0" borderId="9" xfId="0" applyFont="1" applyFill="1" applyBorder="1"/>
    <xf numFmtId="176" fontId="6" fillId="3" borderId="13" xfId="0" applyNumberFormat="1" applyFont="1" applyFill="1" applyBorder="1" applyAlignment="1"/>
    <xf numFmtId="176" fontId="6" fillId="3" borderId="12" xfId="0" applyNumberFormat="1" applyFont="1" applyFill="1" applyBorder="1" applyAlignment="1"/>
    <xf numFmtId="176" fontId="6" fillId="3" borderId="4" xfId="0" applyNumberFormat="1" applyFont="1" applyFill="1" applyBorder="1" applyAlignment="1"/>
    <xf numFmtId="10" fontId="5" fillId="0" borderId="10" xfId="0" applyNumberFormat="1" applyFont="1" applyBorder="1"/>
    <xf numFmtId="10" fontId="5" fillId="0" borderId="0" xfId="0" applyNumberFormat="1" applyFont="1" applyBorder="1"/>
    <xf numFmtId="10" fontId="5" fillId="0" borderId="15" xfId="0" applyNumberFormat="1" applyFont="1" applyBorder="1"/>
    <xf numFmtId="176" fontId="5" fillId="0" borderId="0" xfId="0" applyNumberFormat="1" applyFont="1" applyBorder="1"/>
    <xf numFmtId="176" fontId="5" fillId="0" borderId="15" xfId="0" applyNumberFormat="1" applyFont="1" applyBorder="1"/>
    <xf numFmtId="0" fontId="6" fillId="0" borderId="10" xfId="0" applyFont="1" applyFill="1" applyBorder="1"/>
    <xf numFmtId="0" fontId="6" fillId="0" borderId="11" xfId="0" applyFont="1" applyFill="1" applyBorder="1"/>
    <xf numFmtId="0" fontId="5" fillId="0" borderId="0" xfId="0" applyFont="1" applyBorder="1"/>
    <xf numFmtId="0" fontId="5" fillId="0" borderId="15" xfId="0" applyFont="1" applyBorder="1"/>
    <xf numFmtId="0" fontId="6" fillId="0" borderId="5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3" xfId="0" applyFont="1" applyBorder="1"/>
    <xf numFmtId="0" fontId="6" fillId="0" borderId="3" xfId="0" applyFont="1" applyBorder="1"/>
    <xf numFmtId="10" fontId="5" fillId="0" borderId="13" xfId="0" applyNumberFormat="1" applyFont="1" applyBorder="1"/>
    <xf numFmtId="10" fontId="5" fillId="0" borderId="12" xfId="0" applyNumberFormat="1" applyFont="1" applyBorder="1"/>
    <xf numFmtId="10" fontId="5" fillId="0" borderId="4" xfId="0" applyNumberFormat="1" applyFont="1" applyBorder="1"/>
    <xf numFmtId="0" fontId="5" fillId="0" borderId="12" xfId="0" applyFont="1" applyBorder="1"/>
    <xf numFmtId="0" fontId="5" fillId="0" borderId="4" xfId="0" applyFont="1" applyBorder="1"/>
    <xf numFmtId="10" fontId="5" fillId="0" borderId="0" xfId="0" applyNumberFormat="1" applyFont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176" fontId="6" fillId="3" borderId="0" xfId="0" applyNumberFormat="1" applyFont="1" applyFill="1" applyBorder="1" applyAlignment="1"/>
    <xf numFmtId="176" fontId="6" fillId="3" borderId="5" xfId="0" applyNumberFormat="1" applyFont="1" applyFill="1" applyBorder="1" applyAlignment="1"/>
    <xf numFmtId="176" fontId="6" fillId="3" borderId="6" xfId="0" applyNumberFormat="1" applyFont="1" applyFill="1" applyBorder="1" applyAlignment="1"/>
    <xf numFmtId="176" fontId="6" fillId="3" borderId="14" xfId="0" applyNumberFormat="1" applyFont="1" applyFill="1" applyBorder="1" applyAlignment="1"/>
    <xf numFmtId="176" fontId="6" fillId="3" borderId="10" xfId="0" applyNumberFormat="1" applyFont="1" applyFill="1" applyBorder="1" applyAlignment="1"/>
    <xf numFmtId="176" fontId="6" fillId="3" borderId="15" xfId="0" applyNumberFormat="1" applyFont="1" applyFill="1" applyBorder="1" applyAlignment="1"/>
    <xf numFmtId="10" fontId="5" fillId="0" borderId="6" xfId="0" applyNumberFormat="1" applyFont="1" applyBorder="1"/>
    <xf numFmtId="10" fontId="5" fillId="0" borderId="14" xfId="0" applyNumberFormat="1" applyFont="1" applyBorder="1"/>
    <xf numFmtId="0" fontId="5" fillId="0" borderId="10" xfId="0" applyFont="1" applyBorder="1"/>
    <xf numFmtId="0" fontId="5" fillId="0" borderId="13" xfId="0" applyFont="1" applyBorder="1"/>
    <xf numFmtId="0" fontId="6" fillId="0" borderId="7" xfId="0" applyFont="1" applyFill="1" applyBorder="1" applyAlignment="1">
      <alignment horizontal="center"/>
    </xf>
    <xf numFmtId="0" fontId="6" fillId="0" borderId="8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14" xfId="0" applyFont="1" applyBorder="1"/>
    <xf numFmtId="0" fontId="6" fillId="0" borderId="15" xfId="0" applyFont="1" applyBorder="1"/>
    <xf numFmtId="0" fontId="6" fillId="0" borderId="4" xfId="0" applyFont="1" applyBorder="1"/>
    <xf numFmtId="0" fontId="6" fillId="0" borderId="6" xfId="0" applyFont="1" applyBorder="1"/>
    <xf numFmtId="0" fontId="6" fillId="0" borderId="12" xfId="0" applyFont="1" applyBorder="1"/>
    <xf numFmtId="176" fontId="5" fillId="0" borderId="10" xfId="0" applyNumberFormat="1" applyFont="1" applyBorder="1"/>
    <xf numFmtId="10" fontId="5" fillId="0" borderId="5" xfId="0" applyNumberFormat="1" applyFont="1" applyBorder="1"/>
  </cellXfs>
  <cellStyles count="2">
    <cellStyle name="표준" xfId="0" builtinId="0"/>
    <cellStyle name="하이퍼링크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G15"/>
  <sheetViews>
    <sheetView workbookViewId="0">
      <selection activeCell="C7" sqref="C7"/>
    </sheetView>
  </sheetViews>
  <sheetFormatPr defaultRowHeight="16.5" x14ac:dyDescent="0.3"/>
  <cols>
    <col min="2" max="2" width="21" bestFit="1" customWidth="1"/>
    <col min="3" max="7" width="11.375" bestFit="1" customWidth="1"/>
    <col min="8" max="8" width="8.875" customWidth="1"/>
  </cols>
  <sheetData>
    <row r="4" spans="2:7" x14ac:dyDescent="0.3">
      <c r="B4" s="1" t="s">
        <v>33</v>
      </c>
    </row>
    <row r="5" spans="2:7" ht="17.25" thickBot="1" x14ac:dyDescent="0.35">
      <c r="B5" s="2"/>
    </row>
    <row r="6" spans="2:7" ht="19.5" thickBot="1" x14ac:dyDescent="0.35">
      <c r="B6" s="4" t="s">
        <v>0</v>
      </c>
      <c r="C6" s="5" t="s">
        <v>1</v>
      </c>
      <c r="D6" s="5" t="s">
        <v>2</v>
      </c>
      <c r="E6" s="5" t="s">
        <v>3</v>
      </c>
      <c r="F6" s="8" t="s">
        <v>4</v>
      </c>
      <c r="G6" s="8" t="s">
        <v>5</v>
      </c>
    </row>
    <row r="7" spans="2:7" ht="19.5" thickBot="1" x14ac:dyDescent="0.35">
      <c r="B7" s="6" t="s">
        <v>6</v>
      </c>
      <c r="C7" s="7" t="s">
        <v>7</v>
      </c>
      <c r="D7" s="7" t="s">
        <v>8</v>
      </c>
      <c r="E7" s="7" t="s">
        <v>9</v>
      </c>
      <c r="F7" s="9" t="s">
        <v>10</v>
      </c>
      <c r="G7" s="9" t="s">
        <v>11</v>
      </c>
    </row>
    <row r="8" spans="2:7" ht="19.5" thickBot="1" x14ac:dyDescent="0.35">
      <c r="B8" s="6" t="s">
        <v>12</v>
      </c>
      <c r="C8" s="7" t="s">
        <v>13</v>
      </c>
      <c r="D8" s="7" t="s">
        <v>14</v>
      </c>
      <c r="E8" s="7" t="s">
        <v>7</v>
      </c>
      <c r="F8" s="9" t="s">
        <v>15</v>
      </c>
      <c r="G8" s="9" t="s">
        <v>16</v>
      </c>
    </row>
    <row r="9" spans="2:7" ht="19.5" thickBot="1" x14ac:dyDescent="0.35">
      <c r="B9" s="6" t="s">
        <v>17</v>
      </c>
      <c r="C9" s="7" t="s">
        <v>18</v>
      </c>
      <c r="D9" s="7" t="s">
        <v>19</v>
      </c>
      <c r="E9" s="7" t="s">
        <v>20</v>
      </c>
      <c r="F9" s="9" t="s">
        <v>21</v>
      </c>
      <c r="G9" s="9" t="s">
        <v>22</v>
      </c>
    </row>
    <row r="10" spans="2:7" ht="19.5" thickBot="1" x14ac:dyDescent="0.35">
      <c r="B10" s="6" t="s">
        <v>23</v>
      </c>
      <c r="C10" s="7" t="s">
        <v>24</v>
      </c>
      <c r="D10" s="7" t="s">
        <v>25</v>
      </c>
      <c r="E10" s="7" t="s">
        <v>26</v>
      </c>
      <c r="F10" s="9" t="s">
        <v>27</v>
      </c>
      <c r="G10" s="9" t="s">
        <v>18</v>
      </c>
    </row>
    <row r="11" spans="2:7" ht="19.5" thickBot="1" x14ac:dyDescent="0.35">
      <c r="B11" s="6" t="s">
        <v>28</v>
      </c>
      <c r="C11" s="7" t="s">
        <v>29</v>
      </c>
      <c r="D11" s="7" t="s">
        <v>24</v>
      </c>
      <c r="E11" s="7" t="s">
        <v>25</v>
      </c>
      <c r="F11" s="9" t="s">
        <v>30</v>
      </c>
      <c r="G11" s="9" t="s">
        <v>31</v>
      </c>
    </row>
    <row r="12" spans="2:7" ht="19.5" thickBot="1" x14ac:dyDescent="0.35">
      <c r="B12" s="6" t="s">
        <v>32</v>
      </c>
      <c r="C12" s="7" t="s">
        <v>29</v>
      </c>
      <c r="D12" s="7" t="s">
        <v>24</v>
      </c>
      <c r="E12" s="7" t="s">
        <v>25</v>
      </c>
      <c r="F12" s="9" t="s">
        <v>30</v>
      </c>
      <c r="G12" s="9" t="s">
        <v>31</v>
      </c>
    </row>
    <row r="15" spans="2:7" x14ac:dyDescent="0.3">
      <c r="B15" s="3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4"/>
  <sheetViews>
    <sheetView topLeftCell="I1" workbookViewId="0">
      <selection activeCell="U15" sqref="U15"/>
    </sheetView>
  </sheetViews>
  <sheetFormatPr defaultRowHeight="16.5" x14ac:dyDescent="0.3"/>
  <cols>
    <col min="3" max="3" width="14.25" bestFit="1" customWidth="1"/>
    <col min="4" max="4" width="14" bestFit="1" customWidth="1"/>
    <col min="5" max="17" width="9.125" bestFit="1" customWidth="1"/>
    <col min="18" max="19" width="9.375" bestFit="1" customWidth="1"/>
    <col min="20" max="20" width="9.5" bestFit="1" customWidth="1"/>
    <col min="21" max="21" width="9.125" bestFit="1" customWidth="1"/>
    <col min="22" max="22" width="9.5" bestFit="1" customWidth="1"/>
    <col min="23" max="23" width="9.125" bestFit="1" customWidth="1"/>
    <col min="24" max="24" width="9.5" bestFit="1" customWidth="1"/>
    <col min="25" max="25" width="9.125" bestFit="1" customWidth="1"/>
  </cols>
  <sheetData>
    <row r="1" spans="1:25" ht="17.25" thickBot="1" x14ac:dyDescent="0.35"/>
    <row r="2" spans="1:25" ht="17.25" thickBot="1" x14ac:dyDescent="0.35">
      <c r="A2" s="10"/>
      <c r="B2" s="11"/>
      <c r="C2" s="11"/>
      <c r="D2" s="12"/>
      <c r="E2" s="13" t="s">
        <v>41</v>
      </c>
      <c r="F2" s="14"/>
      <c r="G2" s="14"/>
      <c r="H2" s="15"/>
      <c r="I2" s="13" t="s">
        <v>66</v>
      </c>
      <c r="J2" s="14"/>
      <c r="K2" s="14"/>
      <c r="L2" s="15"/>
      <c r="M2" s="13" t="s">
        <v>67</v>
      </c>
      <c r="N2" s="14"/>
      <c r="O2" s="14"/>
      <c r="P2" s="14"/>
      <c r="Q2" s="57" t="s">
        <v>69</v>
      </c>
      <c r="R2" s="58"/>
      <c r="S2" s="59"/>
      <c r="T2" s="13" t="s">
        <v>73</v>
      </c>
      <c r="U2" s="14"/>
      <c r="V2" s="14" t="s">
        <v>75</v>
      </c>
      <c r="W2" s="14"/>
      <c r="X2" s="14" t="s">
        <v>76</v>
      </c>
      <c r="Y2" s="15"/>
    </row>
    <row r="3" spans="1:25" ht="17.25" thickBot="1" x14ac:dyDescent="0.35">
      <c r="A3" s="10"/>
      <c r="B3" s="16"/>
      <c r="C3" s="16"/>
      <c r="D3" s="17" t="s">
        <v>65</v>
      </c>
      <c r="E3" s="44" t="s">
        <v>37</v>
      </c>
      <c r="F3" s="45" t="s">
        <v>38</v>
      </c>
      <c r="G3" s="45" t="s">
        <v>39</v>
      </c>
      <c r="H3" s="46" t="s">
        <v>40</v>
      </c>
      <c r="I3" s="44" t="s">
        <v>37</v>
      </c>
      <c r="J3" s="45" t="s">
        <v>38</v>
      </c>
      <c r="K3" s="45" t="s">
        <v>39</v>
      </c>
      <c r="L3" s="46" t="s">
        <v>40</v>
      </c>
      <c r="M3" s="44" t="s">
        <v>37</v>
      </c>
      <c r="N3" s="45" t="s">
        <v>38</v>
      </c>
      <c r="O3" s="45" t="s">
        <v>39</v>
      </c>
      <c r="P3" s="45" t="s">
        <v>40</v>
      </c>
      <c r="Q3" s="56" t="s">
        <v>70</v>
      </c>
      <c r="R3" s="41" t="s">
        <v>77</v>
      </c>
      <c r="S3" s="42" t="s">
        <v>78</v>
      </c>
      <c r="T3" s="60" t="s">
        <v>71</v>
      </c>
      <c r="U3" s="61" t="s">
        <v>72</v>
      </c>
      <c r="V3" s="61" t="s">
        <v>71</v>
      </c>
      <c r="W3" s="61" t="s">
        <v>72</v>
      </c>
      <c r="X3" s="61" t="s">
        <v>71</v>
      </c>
      <c r="Y3" s="62" t="s">
        <v>72</v>
      </c>
    </row>
    <row r="4" spans="1:25" x14ac:dyDescent="0.3">
      <c r="A4" s="10"/>
      <c r="B4" s="18" t="s">
        <v>34</v>
      </c>
      <c r="C4" s="19" t="s">
        <v>35</v>
      </c>
      <c r="D4" s="18">
        <v>8000</v>
      </c>
      <c r="E4" s="48">
        <v>8045.0720000000001</v>
      </c>
      <c r="F4" s="49">
        <v>39.663899999999998</v>
      </c>
      <c r="G4" s="49">
        <v>40.244</v>
      </c>
      <c r="H4" s="50">
        <v>42.794899999999998</v>
      </c>
      <c r="I4" s="48">
        <v>8002.6768000000002</v>
      </c>
      <c r="J4" s="49">
        <v>39.166200000000003</v>
      </c>
      <c r="K4" s="49">
        <v>39.684800000000003</v>
      </c>
      <c r="L4" s="50">
        <v>42.007399999999997</v>
      </c>
      <c r="M4" s="48">
        <v>8001.5663999999997</v>
      </c>
      <c r="N4" s="49">
        <v>39.034100000000002</v>
      </c>
      <c r="O4" s="49">
        <v>39.639000000000003</v>
      </c>
      <c r="P4" s="49">
        <v>41.972700000000003</v>
      </c>
      <c r="Q4" s="23">
        <f>(E4-D4)/D4</f>
        <v>5.6340000000000149E-3</v>
      </c>
      <c r="R4" s="24">
        <f>(I4-D4)/D4</f>
        <v>3.346000000000231E-4</v>
      </c>
      <c r="S4" s="25">
        <f>(M4-D4)/D4</f>
        <v>1.9579999999996288E-4</v>
      </c>
      <c r="T4" s="26">
        <f>AVERAGE(E4,E6)</f>
        <v>7992.0688</v>
      </c>
      <c r="U4" s="26">
        <f>AVERAGE(F4,F6)</f>
        <v>36.528700000000001</v>
      </c>
      <c r="V4" s="26">
        <f>AVERAGE(I4,I6)</f>
        <v>7955.7152000000006</v>
      </c>
      <c r="W4" s="26">
        <f>AVERAGE(J4,J6)</f>
        <v>36.291150000000002</v>
      </c>
      <c r="X4" s="26">
        <f>AVERAGE(M4,M6)</f>
        <v>7907.6279999999997</v>
      </c>
      <c r="Y4" s="27">
        <f>AVERAGE(N4,N6)</f>
        <v>34.500100000000003</v>
      </c>
    </row>
    <row r="5" spans="1:25" ht="17.25" thickBot="1" x14ac:dyDescent="0.35">
      <c r="A5" s="10"/>
      <c r="B5" s="28" t="s">
        <v>36</v>
      </c>
      <c r="C5" s="29"/>
      <c r="D5" s="28">
        <v>14000</v>
      </c>
      <c r="E5" s="20">
        <v>13795.0784</v>
      </c>
      <c r="F5" s="21">
        <v>41.384799999999998</v>
      </c>
      <c r="G5" s="21">
        <v>41.338200000000001</v>
      </c>
      <c r="H5" s="22">
        <v>44.005099999999999</v>
      </c>
      <c r="I5" s="20">
        <v>13736.270399999999</v>
      </c>
      <c r="J5" s="21">
        <v>40.510300000000001</v>
      </c>
      <c r="K5" s="21">
        <v>40.697099999999999</v>
      </c>
      <c r="L5" s="22">
        <v>43.007599999999996</v>
      </c>
      <c r="M5" s="20">
        <v>13694.6368</v>
      </c>
      <c r="N5" s="21">
        <v>40.305399999999999</v>
      </c>
      <c r="O5" s="21">
        <v>40.542000000000002</v>
      </c>
      <c r="P5" s="21">
        <v>42.860300000000002</v>
      </c>
      <c r="Q5" s="38">
        <f t="shared" ref="Q5:Q33" si="0">(E5-D5)/D5</f>
        <v>-1.4637257142857119E-2</v>
      </c>
      <c r="R5" s="39">
        <f t="shared" ref="R5:R33" si="1">(I5-D5)/D5</f>
        <v>-1.8837828571428614E-2</v>
      </c>
      <c r="S5" s="40">
        <f t="shared" ref="S5:S33" si="2">(M5-D5)/D5</f>
        <v>-2.1811657142857127E-2</v>
      </c>
      <c r="T5" s="26">
        <f>AVERAGE(E5,E7)</f>
        <v>13853.9184</v>
      </c>
      <c r="U5" s="26">
        <f>AVERAGE(F5,F7)</f>
        <v>38.510249999999999</v>
      </c>
      <c r="V5" s="26">
        <f>AVERAGE(I5,I7)</f>
        <v>13798.2376</v>
      </c>
      <c r="W5" s="26">
        <f>AVERAGE(J5,J7)</f>
        <v>38.285700000000006</v>
      </c>
      <c r="X5" s="26">
        <f>AVERAGE(M5,M7)</f>
        <v>13764.5936</v>
      </c>
      <c r="Y5" s="27">
        <f>AVERAGE(N5,N7)</f>
        <v>36.691199999999995</v>
      </c>
    </row>
    <row r="6" spans="1:25" x14ac:dyDescent="0.3">
      <c r="A6" s="10"/>
      <c r="B6" s="28"/>
      <c r="C6" s="19" t="s">
        <v>68</v>
      </c>
      <c r="D6" s="18">
        <v>8000</v>
      </c>
      <c r="E6" s="48">
        <v>7939.0655999999999</v>
      </c>
      <c r="F6" s="49">
        <v>33.393500000000003</v>
      </c>
      <c r="G6" s="49">
        <v>40.8703</v>
      </c>
      <c r="H6" s="50">
        <v>41.6143</v>
      </c>
      <c r="I6" s="48">
        <v>7908.7536</v>
      </c>
      <c r="J6" s="49">
        <v>33.4161</v>
      </c>
      <c r="K6" s="49">
        <v>40.403399999999998</v>
      </c>
      <c r="L6" s="50">
        <v>41.194099999999999</v>
      </c>
      <c r="M6" s="48">
        <v>7813.6895999999997</v>
      </c>
      <c r="N6" s="49">
        <v>29.966100000000001</v>
      </c>
      <c r="O6" s="49">
        <v>39.468200000000003</v>
      </c>
      <c r="P6" s="50">
        <v>40.374099999999999</v>
      </c>
      <c r="Q6" s="53">
        <f t="shared" si="0"/>
        <v>-7.6168000000000121E-3</v>
      </c>
      <c r="R6" s="53">
        <f t="shared" si="1"/>
        <v>-1.1405799999999999E-2</v>
      </c>
      <c r="S6" s="54">
        <f t="shared" si="2"/>
        <v>-2.3288800000000037E-2</v>
      </c>
      <c r="T6" s="30"/>
      <c r="U6" s="30"/>
      <c r="V6" s="30"/>
      <c r="W6" s="30"/>
      <c r="X6" s="30"/>
      <c r="Y6" s="31"/>
    </row>
    <row r="7" spans="1:25" ht="17.25" thickBot="1" x14ac:dyDescent="0.35">
      <c r="A7" s="10"/>
      <c r="B7" s="28"/>
      <c r="C7" s="29"/>
      <c r="D7" s="28">
        <v>14000</v>
      </c>
      <c r="E7" s="20">
        <v>13912.758400000001</v>
      </c>
      <c r="F7" s="21">
        <v>35.6357</v>
      </c>
      <c r="G7" s="21">
        <v>42.260100000000001</v>
      </c>
      <c r="H7" s="22">
        <v>42.735500000000002</v>
      </c>
      <c r="I7" s="20">
        <v>13860.2048</v>
      </c>
      <c r="J7" s="21">
        <v>36.061100000000003</v>
      </c>
      <c r="K7" s="21">
        <v>41.732199999999999</v>
      </c>
      <c r="L7" s="22">
        <v>42.308100000000003</v>
      </c>
      <c r="M7" s="20">
        <v>13834.5504</v>
      </c>
      <c r="N7" s="21">
        <v>33.076999999999998</v>
      </c>
      <c r="O7" s="21">
        <v>40.687199999999997</v>
      </c>
      <c r="P7" s="22">
        <v>41.4407</v>
      </c>
      <c r="Q7" s="39">
        <f t="shared" si="0"/>
        <v>-6.231542857142813E-3</v>
      </c>
      <c r="R7" s="39">
        <f t="shared" si="1"/>
        <v>-9.9853714285714629E-3</v>
      </c>
      <c r="S7" s="40">
        <f t="shared" si="2"/>
        <v>-1.1817828571428565E-2</v>
      </c>
      <c r="T7" s="30"/>
      <c r="U7" s="30"/>
      <c r="V7" s="30"/>
      <c r="W7" s="30"/>
      <c r="X7" s="30"/>
      <c r="Y7" s="31"/>
    </row>
    <row r="8" spans="1:25" x14ac:dyDescent="0.3">
      <c r="A8" s="10"/>
      <c r="B8" s="32" t="s">
        <v>42</v>
      </c>
      <c r="C8" s="33" t="s">
        <v>43</v>
      </c>
      <c r="D8" s="32">
        <v>4000</v>
      </c>
      <c r="E8" s="48">
        <v>3983.3</v>
      </c>
      <c r="F8" s="49">
        <v>40.766300000000001</v>
      </c>
      <c r="G8" s="49">
        <v>42.735999999999997</v>
      </c>
      <c r="H8" s="50">
        <v>44.0563</v>
      </c>
      <c r="I8" s="48">
        <v>3957.0952000000002</v>
      </c>
      <c r="J8" s="49">
        <v>40.499600000000001</v>
      </c>
      <c r="K8" s="49">
        <v>42.503599999999999</v>
      </c>
      <c r="L8" s="50">
        <v>43.641800000000003</v>
      </c>
      <c r="M8" s="48">
        <v>3937.5383999999999</v>
      </c>
      <c r="N8" s="49">
        <v>40.210599999999999</v>
      </c>
      <c r="O8" s="49">
        <v>42.2639</v>
      </c>
      <c r="P8" s="50">
        <v>43.422400000000003</v>
      </c>
      <c r="Q8" s="53">
        <f t="shared" si="0"/>
        <v>-4.1749999999999548E-3</v>
      </c>
      <c r="R8" s="53">
        <f t="shared" si="1"/>
        <v>-1.072619999999995E-2</v>
      </c>
      <c r="S8" s="54">
        <f t="shared" si="2"/>
        <v>-1.5615400000000022E-2</v>
      </c>
      <c r="T8" s="26">
        <f>AVERAGE(E8,E10)</f>
        <v>3970.2640000000001</v>
      </c>
      <c r="U8" s="26">
        <f>AVERAGE(F8,F10)</f>
        <v>39.238600000000005</v>
      </c>
      <c r="V8" s="26">
        <f>AVERAGE(I8,I10)</f>
        <v>3965.0608000000002</v>
      </c>
      <c r="W8" s="26">
        <f>AVERAGE(J8,J10)</f>
        <v>39.151899999999998</v>
      </c>
      <c r="X8" s="26">
        <f>AVERAGE(M8,M10)</f>
        <v>3973.1612</v>
      </c>
      <c r="Y8" s="27">
        <f>AVERAGE(N8,N10)</f>
        <v>38.558050000000001</v>
      </c>
    </row>
    <row r="9" spans="1:25" ht="17.25" thickBot="1" x14ac:dyDescent="0.35">
      <c r="A9" s="10"/>
      <c r="B9" s="34" t="s">
        <v>44</v>
      </c>
      <c r="C9" s="35"/>
      <c r="D9" s="34">
        <v>6000</v>
      </c>
      <c r="E9" s="20">
        <v>5881.4103999999998</v>
      </c>
      <c r="F9" s="21">
        <v>41.694400000000002</v>
      </c>
      <c r="G9" s="21">
        <v>43.592399999999998</v>
      </c>
      <c r="H9" s="22">
        <v>45.548200000000001</v>
      </c>
      <c r="I9" s="20">
        <v>5945.0784000000003</v>
      </c>
      <c r="J9" s="21">
        <v>41.718400000000003</v>
      </c>
      <c r="K9" s="21">
        <v>43.432499999999997</v>
      </c>
      <c r="L9" s="22">
        <v>44.948900000000002</v>
      </c>
      <c r="M9" s="20">
        <v>6022.9808000000003</v>
      </c>
      <c r="N9" s="21">
        <v>41.421900000000001</v>
      </c>
      <c r="O9" s="21">
        <v>43.2423</v>
      </c>
      <c r="P9" s="22">
        <v>44.740400000000001</v>
      </c>
      <c r="Q9" s="39">
        <f t="shared" si="0"/>
        <v>-1.9764933333333373E-2</v>
      </c>
      <c r="R9" s="39">
        <f t="shared" si="1"/>
        <v>-9.1535999999999458E-3</v>
      </c>
      <c r="S9" s="40">
        <f t="shared" si="2"/>
        <v>3.8301333333333786E-3</v>
      </c>
      <c r="T9" s="26">
        <f>AVERAGE(E9,E11)</f>
        <v>5904.116</v>
      </c>
      <c r="U9" s="26">
        <f>AVERAGE(F9,F11)</f>
        <v>40.317750000000004</v>
      </c>
      <c r="V9" s="26">
        <f>AVERAGE(I9,I11)</f>
        <v>5950.1620000000003</v>
      </c>
      <c r="W9" s="26">
        <f>AVERAGE(J9,J11)</f>
        <v>40.364800000000002</v>
      </c>
      <c r="X9" s="26">
        <f>AVERAGE(M9,M11)</f>
        <v>6000.0704000000005</v>
      </c>
      <c r="Y9" s="27">
        <f>AVERAGE(N9,N11)</f>
        <v>39.951350000000005</v>
      </c>
    </row>
    <row r="10" spans="1:25" x14ac:dyDescent="0.3">
      <c r="A10" s="10"/>
      <c r="B10" s="34"/>
      <c r="C10" s="33" t="s">
        <v>45</v>
      </c>
      <c r="D10" s="32">
        <v>4000</v>
      </c>
      <c r="E10" s="48">
        <v>3957.2280000000001</v>
      </c>
      <c r="F10" s="49">
        <v>37.710900000000002</v>
      </c>
      <c r="G10" s="49">
        <v>40.626600000000003</v>
      </c>
      <c r="H10" s="50">
        <v>41.675899999999999</v>
      </c>
      <c r="I10" s="48">
        <v>3973.0264000000002</v>
      </c>
      <c r="J10" s="49">
        <v>37.804200000000002</v>
      </c>
      <c r="K10" s="49">
        <v>40.739600000000003</v>
      </c>
      <c r="L10" s="50">
        <v>41.795200000000001</v>
      </c>
      <c r="M10" s="48">
        <v>4008.7840000000001</v>
      </c>
      <c r="N10" s="49">
        <v>36.905500000000004</v>
      </c>
      <c r="O10" s="49">
        <v>39.889200000000002</v>
      </c>
      <c r="P10" s="50">
        <v>40.883499999999998</v>
      </c>
      <c r="Q10" s="53">
        <f t="shared" si="0"/>
        <v>-1.0692999999999984E-2</v>
      </c>
      <c r="R10" s="53">
        <f t="shared" si="1"/>
        <v>-6.7433999999999515E-3</v>
      </c>
      <c r="S10" s="54">
        <f t="shared" si="2"/>
        <v>2.1960000000000265E-3</v>
      </c>
      <c r="T10" s="30"/>
      <c r="U10" s="30"/>
      <c r="V10" s="30"/>
      <c r="W10" s="30"/>
      <c r="X10" s="30"/>
      <c r="Y10" s="31"/>
    </row>
    <row r="11" spans="1:25" ht="17.25" thickBot="1" x14ac:dyDescent="0.35">
      <c r="A11" s="10"/>
      <c r="B11" s="34"/>
      <c r="C11" s="35"/>
      <c r="D11" s="34">
        <v>6000</v>
      </c>
      <c r="E11" s="20">
        <v>5926.8216000000002</v>
      </c>
      <c r="F11" s="21">
        <v>38.941099999999999</v>
      </c>
      <c r="G11" s="21">
        <v>41.6449</v>
      </c>
      <c r="H11" s="22">
        <v>42.887599999999999</v>
      </c>
      <c r="I11" s="20">
        <v>5955.2456000000002</v>
      </c>
      <c r="J11" s="21">
        <v>39.011200000000002</v>
      </c>
      <c r="K11" s="21">
        <v>41.502499999999998</v>
      </c>
      <c r="L11" s="22">
        <v>42.636200000000002</v>
      </c>
      <c r="M11" s="20">
        <v>5977.16</v>
      </c>
      <c r="N11" s="21">
        <v>38.480800000000002</v>
      </c>
      <c r="O11" s="21">
        <v>41.2515</v>
      </c>
      <c r="P11" s="22">
        <v>42.426299999999998</v>
      </c>
      <c r="Q11" s="39">
        <f t="shared" si="0"/>
        <v>-1.2196399999999963E-2</v>
      </c>
      <c r="R11" s="39">
        <f t="shared" si="1"/>
        <v>-7.4590666666666345E-3</v>
      </c>
      <c r="S11" s="40">
        <f t="shared" si="2"/>
        <v>-3.8066666666666908E-3</v>
      </c>
      <c r="T11" s="30"/>
      <c r="U11" s="30"/>
      <c r="V11" s="30"/>
      <c r="W11" s="30"/>
      <c r="X11" s="30"/>
      <c r="Y11" s="31"/>
    </row>
    <row r="12" spans="1:25" x14ac:dyDescent="0.3">
      <c r="A12" s="10"/>
      <c r="B12" s="34"/>
      <c r="C12" s="33" t="s">
        <v>46</v>
      </c>
      <c r="D12" s="32">
        <v>7000</v>
      </c>
      <c r="E12" s="48">
        <v>6977.0047999999997</v>
      </c>
      <c r="F12" s="49">
        <v>36.498600000000003</v>
      </c>
      <c r="G12" s="49">
        <v>38.9071</v>
      </c>
      <c r="H12" s="50">
        <v>41.351100000000002</v>
      </c>
      <c r="I12" s="48">
        <v>6952.5096000000003</v>
      </c>
      <c r="J12" s="49">
        <v>35.969000000000001</v>
      </c>
      <c r="K12" s="49">
        <v>38.592399999999998</v>
      </c>
      <c r="L12" s="50">
        <v>40.750799999999998</v>
      </c>
      <c r="M12" s="48">
        <v>6969.0608000000002</v>
      </c>
      <c r="N12" s="49">
        <v>36.494399999999999</v>
      </c>
      <c r="O12" s="49">
        <v>38.912500000000001</v>
      </c>
      <c r="P12" s="50">
        <v>41.447200000000002</v>
      </c>
      <c r="Q12" s="53">
        <f t="shared" si="0"/>
        <v>-3.2850285714286138E-3</v>
      </c>
      <c r="R12" s="53">
        <f t="shared" si="1"/>
        <v>-6.7843428571428112E-3</v>
      </c>
      <c r="S12" s="54">
        <f t="shared" si="2"/>
        <v>-4.4198857142856854E-3</v>
      </c>
      <c r="T12" s="26">
        <f>AVERAGE(E12,E14,E16)</f>
        <v>6979.8565333333327</v>
      </c>
      <c r="U12" s="26">
        <f>AVERAGE(F12,F14,F16)</f>
        <v>36.313400000000001</v>
      </c>
      <c r="V12" s="26">
        <f>AVERAGE(I12,I14,I16)</f>
        <v>6982.5245333333332</v>
      </c>
      <c r="W12" s="26">
        <f>AVERAGE(J12,J14,J16)</f>
        <v>36.115099999999998</v>
      </c>
      <c r="X12" s="26">
        <f>AVERAGE(M12,M14,M16)</f>
        <v>6968.2712000000001</v>
      </c>
      <c r="Y12" s="27">
        <f>AVERAGE(N12,N14,N16)</f>
        <v>34.098233333333333</v>
      </c>
    </row>
    <row r="13" spans="1:25" ht="17.25" thickBot="1" x14ac:dyDescent="0.35">
      <c r="A13" s="10"/>
      <c r="B13" s="34"/>
      <c r="C13" s="35"/>
      <c r="D13" s="34">
        <v>10000</v>
      </c>
      <c r="E13" s="20">
        <v>10023.2968</v>
      </c>
      <c r="F13" s="21">
        <v>37.535299999999999</v>
      </c>
      <c r="G13" s="21">
        <v>39.528599999999997</v>
      </c>
      <c r="H13" s="22">
        <v>42.623100000000001</v>
      </c>
      <c r="I13" s="20">
        <v>9967.8719999999994</v>
      </c>
      <c r="J13" s="21">
        <v>37.519799999999996</v>
      </c>
      <c r="K13" s="21">
        <v>39.474400000000003</v>
      </c>
      <c r="L13" s="22">
        <v>42.470700000000001</v>
      </c>
      <c r="M13" s="20">
        <v>9960.9696000000004</v>
      </c>
      <c r="N13" s="21">
        <v>37.359099999999998</v>
      </c>
      <c r="O13" s="21">
        <v>39.326799999999999</v>
      </c>
      <c r="P13" s="22">
        <v>42.163200000000003</v>
      </c>
      <c r="Q13" s="39">
        <f t="shared" si="0"/>
        <v>2.3296800000000076E-3</v>
      </c>
      <c r="R13" s="39">
        <f t="shared" si="1"/>
        <v>-3.2128000000000612E-3</v>
      </c>
      <c r="S13" s="40">
        <f t="shared" si="2"/>
        <v>-3.9030399999999644E-3</v>
      </c>
      <c r="T13" s="26">
        <f>AVERAGE(E13,E15,E17)</f>
        <v>9980.0453333333335</v>
      </c>
      <c r="U13" s="26">
        <f>AVERAGE(F13,F15,F17)</f>
        <v>37.044566666666661</v>
      </c>
      <c r="V13" s="26">
        <f>AVERAGE(I13,I15,I17)</f>
        <v>9981.1247999999996</v>
      </c>
      <c r="W13" s="26">
        <f>AVERAGE(J13,J15,J17)</f>
        <v>37.039233333333328</v>
      </c>
      <c r="X13" s="26">
        <f>AVERAGE(M13,M15,M17)</f>
        <v>9973.5727999999999</v>
      </c>
      <c r="Y13" s="27">
        <f>AVERAGE(N13,N15,N17)</f>
        <v>36.885966666666668</v>
      </c>
    </row>
    <row r="14" spans="1:25" x14ac:dyDescent="0.3">
      <c r="A14" s="10"/>
      <c r="B14" s="34"/>
      <c r="C14" s="33" t="s">
        <v>47</v>
      </c>
      <c r="D14" s="32">
        <v>7000</v>
      </c>
      <c r="E14" s="48">
        <v>6974.8815999999997</v>
      </c>
      <c r="F14" s="49">
        <v>37.471899999999998</v>
      </c>
      <c r="G14" s="49">
        <v>42.384900000000002</v>
      </c>
      <c r="H14" s="50">
        <v>42.8992</v>
      </c>
      <c r="I14" s="48">
        <v>6998.0631999999996</v>
      </c>
      <c r="J14" s="49">
        <v>37.436599999999999</v>
      </c>
      <c r="K14" s="49">
        <v>42.371600000000001</v>
      </c>
      <c r="L14" s="50">
        <v>42.873699999999999</v>
      </c>
      <c r="M14" s="48">
        <v>6965.0072</v>
      </c>
      <c r="N14" s="49">
        <v>31.081199999999999</v>
      </c>
      <c r="O14" s="49">
        <v>39.563099999999999</v>
      </c>
      <c r="P14" s="50">
        <v>38.9696</v>
      </c>
      <c r="Q14" s="53">
        <f t="shared" si="0"/>
        <v>-3.5883428571428988E-3</v>
      </c>
      <c r="R14" s="53">
        <f t="shared" si="1"/>
        <v>-2.7668571428577184E-4</v>
      </c>
      <c r="S14" s="54">
        <f t="shared" si="2"/>
        <v>-4.9989714285714271E-3</v>
      </c>
      <c r="T14" s="30"/>
      <c r="U14" s="30"/>
      <c r="V14" s="30"/>
      <c r="W14" s="30"/>
      <c r="X14" s="30"/>
      <c r="Y14" s="31"/>
    </row>
    <row r="15" spans="1:25" ht="17.25" thickBot="1" x14ac:dyDescent="0.35">
      <c r="A15" s="10"/>
      <c r="B15" s="34"/>
      <c r="C15" s="35"/>
      <c r="D15" s="34">
        <v>10000</v>
      </c>
      <c r="E15" s="20">
        <v>9965.4272000000001</v>
      </c>
      <c r="F15" s="21">
        <v>38.173299999999998</v>
      </c>
      <c r="G15" s="21">
        <v>43.0383</v>
      </c>
      <c r="H15" s="22">
        <v>43.811900000000001</v>
      </c>
      <c r="I15" s="20">
        <v>9974.1607999999997</v>
      </c>
      <c r="J15" s="21">
        <v>38.1751</v>
      </c>
      <c r="K15" s="21">
        <v>42.898699999999998</v>
      </c>
      <c r="L15" s="22">
        <v>43.639200000000002</v>
      </c>
      <c r="M15" s="20">
        <v>9975.7191999999995</v>
      </c>
      <c r="N15" s="21">
        <v>37.996200000000002</v>
      </c>
      <c r="O15" s="21">
        <v>42.590499999999999</v>
      </c>
      <c r="P15" s="22">
        <v>43.227400000000003</v>
      </c>
      <c r="Q15" s="39">
        <f t="shared" si="0"/>
        <v>-3.4572799999999914E-3</v>
      </c>
      <c r="R15" s="39">
        <f t="shared" si="1"/>
        <v>-2.5839200000000347E-3</v>
      </c>
      <c r="S15" s="40">
        <f t="shared" si="2"/>
        <v>-2.4280800000000455E-3</v>
      </c>
      <c r="T15" s="30"/>
      <c r="U15" s="30"/>
      <c r="V15" s="30"/>
      <c r="W15" s="30"/>
      <c r="X15" s="30"/>
      <c r="Y15" s="31"/>
    </row>
    <row r="16" spans="1:25" x14ac:dyDescent="0.3">
      <c r="A16" s="10"/>
      <c r="B16" s="34"/>
      <c r="C16" s="33" t="s">
        <v>48</v>
      </c>
      <c r="D16" s="32">
        <v>7000</v>
      </c>
      <c r="E16" s="48">
        <v>6987.6832000000004</v>
      </c>
      <c r="F16" s="49">
        <v>34.969700000000003</v>
      </c>
      <c r="G16" s="49">
        <v>40.341500000000003</v>
      </c>
      <c r="H16" s="50">
        <v>42.706099999999999</v>
      </c>
      <c r="I16" s="48">
        <v>6997.0007999999998</v>
      </c>
      <c r="J16" s="49">
        <v>34.939700000000002</v>
      </c>
      <c r="K16" s="49">
        <v>40.378999999999998</v>
      </c>
      <c r="L16" s="50">
        <v>42.732199999999999</v>
      </c>
      <c r="M16" s="48">
        <v>6970.7456000000002</v>
      </c>
      <c r="N16" s="49">
        <v>34.719099999999997</v>
      </c>
      <c r="O16" s="49">
        <v>40.205100000000002</v>
      </c>
      <c r="P16" s="50">
        <v>42.561</v>
      </c>
      <c r="Q16" s="53">
        <f t="shared" si="0"/>
        <v>-1.7595428571428003E-3</v>
      </c>
      <c r="R16" s="53">
        <f t="shared" si="1"/>
        <v>-4.2845714285717155E-4</v>
      </c>
      <c r="S16" s="54">
        <f t="shared" si="2"/>
        <v>-4.1791999999999723E-3</v>
      </c>
      <c r="T16" s="26"/>
      <c r="U16" s="26"/>
      <c r="V16" s="26"/>
      <c r="W16" s="26"/>
      <c r="X16" s="26"/>
      <c r="Y16" s="27"/>
    </row>
    <row r="17" spans="1:25" ht="17.25" thickBot="1" x14ac:dyDescent="0.35">
      <c r="A17" s="10"/>
      <c r="B17" s="34"/>
      <c r="C17" s="35"/>
      <c r="D17" s="34">
        <v>10000</v>
      </c>
      <c r="E17" s="20">
        <v>9951.4120000000003</v>
      </c>
      <c r="F17" s="21">
        <v>35.4251</v>
      </c>
      <c r="G17" s="21">
        <v>40.890099999999997</v>
      </c>
      <c r="H17" s="22">
        <v>43.194200000000002</v>
      </c>
      <c r="I17" s="20">
        <v>10001.3416</v>
      </c>
      <c r="J17" s="21">
        <v>35.422800000000002</v>
      </c>
      <c r="K17" s="21">
        <v>40.746299999999998</v>
      </c>
      <c r="L17" s="22">
        <v>43.064999999999998</v>
      </c>
      <c r="M17" s="20">
        <v>9984.0295999999998</v>
      </c>
      <c r="N17" s="21">
        <v>35.302599999999998</v>
      </c>
      <c r="O17" s="21">
        <v>40.723700000000001</v>
      </c>
      <c r="P17" s="22">
        <v>43.0319</v>
      </c>
      <c r="Q17" s="39">
        <f t="shared" si="0"/>
        <v>-4.8587999999999739E-3</v>
      </c>
      <c r="R17" s="39">
        <f t="shared" si="1"/>
        <v>1.3415999999997439E-4</v>
      </c>
      <c r="S17" s="40">
        <f t="shared" si="2"/>
        <v>-1.5970400000000155E-3</v>
      </c>
      <c r="T17" s="26"/>
      <c r="U17" s="26"/>
      <c r="V17" s="26"/>
      <c r="W17" s="26"/>
      <c r="X17" s="26"/>
      <c r="Y17" s="27"/>
    </row>
    <row r="18" spans="1:25" x14ac:dyDescent="0.3">
      <c r="A18" s="10"/>
      <c r="B18" s="32" t="s">
        <v>49</v>
      </c>
      <c r="C18" s="33" t="s">
        <v>50</v>
      </c>
      <c r="D18" s="32">
        <v>1200</v>
      </c>
      <c r="E18" s="48">
        <v>1195.5776000000001</v>
      </c>
      <c r="F18" s="49">
        <v>35.017600000000002</v>
      </c>
      <c r="G18" s="49">
        <v>38.865200000000002</v>
      </c>
      <c r="H18" s="50">
        <v>38.931800000000003</v>
      </c>
      <c r="I18" s="48">
        <v>1195.5583999999999</v>
      </c>
      <c r="J18" s="49">
        <v>34.880299999999998</v>
      </c>
      <c r="K18" s="49">
        <v>38.774700000000003</v>
      </c>
      <c r="L18" s="50">
        <v>38.838900000000002</v>
      </c>
      <c r="M18" s="48">
        <v>1194.4872</v>
      </c>
      <c r="N18" s="49">
        <v>34.2211</v>
      </c>
      <c r="O18" s="49">
        <v>38.123899999999999</v>
      </c>
      <c r="P18" s="50">
        <v>38.177300000000002</v>
      </c>
      <c r="Q18" s="53">
        <f t="shared" si="0"/>
        <v>-3.685333333333271E-3</v>
      </c>
      <c r="R18" s="53">
        <f t="shared" si="1"/>
        <v>-3.7013333333334232E-3</v>
      </c>
      <c r="S18" s="54">
        <f t="shared" si="2"/>
        <v>-4.5939999999999748E-3</v>
      </c>
      <c r="T18" s="26">
        <f>AVERAGE(E18,E20,E22,E24)</f>
        <v>1194.0662</v>
      </c>
      <c r="U18" s="26">
        <f>AVERAGE(F18,F20,F22,F24)</f>
        <v>33.252850000000002</v>
      </c>
      <c r="V18" s="26">
        <f>AVERAGE(I18,I20,I22,I24)</f>
        <v>1193.145</v>
      </c>
      <c r="W18" s="26">
        <f>AVERAGE(J18,J20,J22,J24)</f>
        <v>33.023050000000005</v>
      </c>
      <c r="X18" s="26">
        <f>AVERAGE(M18,M20,M22,M24)</f>
        <v>1193.8322000000001</v>
      </c>
      <c r="Y18" s="27">
        <f>AVERAGE(N18,N20,N22,N24)</f>
        <v>32.73095</v>
      </c>
    </row>
    <row r="19" spans="1:25" ht="17.25" thickBot="1" x14ac:dyDescent="0.35">
      <c r="A19" s="10"/>
      <c r="B19" s="34" t="s">
        <v>51</v>
      </c>
      <c r="C19" s="35"/>
      <c r="D19" s="34">
        <v>2000</v>
      </c>
      <c r="E19" s="20">
        <v>1992.1695999999999</v>
      </c>
      <c r="F19" s="21">
        <v>37.126100000000001</v>
      </c>
      <c r="G19" s="21">
        <v>40.253799999999998</v>
      </c>
      <c r="H19" s="22">
        <v>40.431399999999996</v>
      </c>
      <c r="I19" s="20">
        <v>1989.4328</v>
      </c>
      <c r="J19" s="21">
        <v>36.931399999999996</v>
      </c>
      <c r="K19" s="21">
        <v>39.979799999999997</v>
      </c>
      <c r="L19" s="22">
        <v>40.117699999999999</v>
      </c>
      <c r="M19" s="20">
        <v>1989.6496</v>
      </c>
      <c r="N19" s="21">
        <v>36.504300000000001</v>
      </c>
      <c r="O19" s="21">
        <v>39.730499999999999</v>
      </c>
      <c r="P19" s="22">
        <v>39.854900000000001</v>
      </c>
      <c r="Q19" s="39">
        <f t="shared" si="0"/>
        <v>-3.9152000000000275E-3</v>
      </c>
      <c r="R19" s="39">
        <f t="shared" si="1"/>
        <v>-5.2835999999999786E-3</v>
      </c>
      <c r="S19" s="40">
        <f t="shared" si="2"/>
        <v>-5.1752000000000178E-3</v>
      </c>
      <c r="T19" s="26">
        <f>AVERAGE(E19,E21,E23,E25)</f>
        <v>1990.2939999999999</v>
      </c>
      <c r="U19" s="26">
        <f>AVERAGE(F19,F21,F23,F25)</f>
        <v>35.284950000000002</v>
      </c>
      <c r="V19" s="26">
        <f>AVERAGE(I19,I21,I23,I25)</f>
        <v>1989.3303999999998</v>
      </c>
      <c r="W19" s="26">
        <f>AVERAGE(J19,J21,J23,J25)</f>
        <v>35.229900000000001</v>
      </c>
      <c r="X19" s="26">
        <f>AVERAGE(M19,M21,M23,M25)</f>
        <v>1989.6397999999999</v>
      </c>
      <c r="Y19" s="27">
        <f>AVERAGE(N19,N21,N23,N25)</f>
        <v>34.988925000000002</v>
      </c>
    </row>
    <row r="20" spans="1:25" x14ac:dyDescent="0.3">
      <c r="A20" s="10"/>
      <c r="B20" s="34"/>
      <c r="C20" s="33" t="s">
        <v>52</v>
      </c>
      <c r="D20" s="32">
        <v>1200</v>
      </c>
      <c r="E20" s="48">
        <v>1198.8824</v>
      </c>
      <c r="F20" s="49">
        <v>35.508299999999998</v>
      </c>
      <c r="G20" s="49">
        <v>40.289700000000003</v>
      </c>
      <c r="H20" s="50">
        <v>41.265900000000002</v>
      </c>
      <c r="I20" s="48">
        <v>1197.0152</v>
      </c>
      <c r="J20" s="49">
        <v>35.4375</v>
      </c>
      <c r="K20" s="49">
        <v>40.305700000000002</v>
      </c>
      <c r="L20" s="50">
        <v>41.27</v>
      </c>
      <c r="M20" s="48">
        <v>1198.9975999999999</v>
      </c>
      <c r="N20" s="49">
        <v>34.964199999999998</v>
      </c>
      <c r="O20" s="49">
        <v>39.988199999999999</v>
      </c>
      <c r="P20" s="50">
        <v>40.943600000000004</v>
      </c>
      <c r="Q20" s="53">
        <f t="shared" si="0"/>
        <v>-9.3133333333336548E-4</v>
      </c>
      <c r="R20" s="53">
        <f t="shared" si="1"/>
        <v>-2.487333333333292E-3</v>
      </c>
      <c r="S20" s="54">
        <f t="shared" si="2"/>
        <v>-8.3533333333339968E-4</v>
      </c>
      <c r="T20" s="26"/>
      <c r="U20" s="26"/>
      <c r="V20" s="26"/>
      <c r="W20" s="26"/>
      <c r="X20" s="26"/>
      <c r="Y20" s="27"/>
    </row>
    <row r="21" spans="1:25" ht="17.25" thickBot="1" x14ac:dyDescent="0.35">
      <c r="A21" s="10"/>
      <c r="B21" s="34"/>
      <c r="C21" s="35"/>
      <c r="D21" s="34">
        <v>2000</v>
      </c>
      <c r="E21" s="20">
        <v>1999.3943999999999</v>
      </c>
      <c r="F21" s="21">
        <v>37.556699999999999</v>
      </c>
      <c r="G21" s="21">
        <v>41.524500000000003</v>
      </c>
      <c r="H21" s="22">
        <v>42.627200000000002</v>
      </c>
      <c r="I21" s="20">
        <v>1998.9992</v>
      </c>
      <c r="J21" s="21">
        <v>37.538400000000003</v>
      </c>
      <c r="K21" s="21">
        <v>41.529499999999999</v>
      </c>
      <c r="L21" s="22">
        <v>42.637099999999997</v>
      </c>
      <c r="M21" s="20">
        <v>2000.0208</v>
      </c>
      <c r="N21" s="21">
        <v>37.3613</v>
      </c>
      <c r="O21" s="21">
        <v>41.405000000000001</v>
      </c>
      <c r="P21" s="22">
        <v>42.5366</v>
      </c>
      <c r="Q21" s="39">
        <f t="shared" si="0"/>
        <v>-3.0280000000004748E-4</v>
      </c>
      <c r="R21" s="39">
        <f t="shared" si="1"/>
        <v>-5.0040000000001325E-4</v>
      </c>
      <c r="S21" s="40">
        <f t="shared" si="2"/>
        <v>1.0400000000004183E-5</v>
      </c>
      <c r="T21" s="26"/>
      <c r="U21" s="26"/>
      <c r="V21" s="26"/>
      <c r="W21" s="26"/>
      <c r="X21" s="26"/>
      <c r="Y21" s="27"/>
    </row>
    <row r="22" spans="1:25" x14ac:dyDescent="0.3">
      <c r="A22" s="10"/>
      <c r="B22" s="34"/>
      <c r="C22" s="33" t="s">
        <v>53</v>
      </c>
      <c r="D22" s="32">
        <v>1200</v>
      </c>
      <c r="E22" s="48">
        <v>1193.1608000000001</v>
      </c>
      <c r="F22" s="49">
        <v>29.23</v>
      </c>
      <c r="G22" s="49">
        <v>35.790599999999998</v>
      </c>
      <c r="H22" s="50">
        <v>36.446399999999997</v>
      </c>
      <c r="I22" s="48">
        <v>1193.3576</v>
      </c>
      <c r="J22" s="49">
        <v>29.1996</v>
      </c>
      <c r="K22" s="49">
        <v>35.820999999999998</v>
      </c>
      <c r="L22" s="50">
        <v>36.478499999999997</v>
      </c>
      <c r="M22" s="48">
        <v>1193.8224</v>
      </c>
      <c r="N22" s="49">
        <v>28.9649</v>
      </c>
      <c r="O22" s="49">
        <v>35.732300000000002</v>
      </c>
      <c r="P22" s="50">
        <v>36.392200000000003</v>
      </c>
      <c r="Q22" s="53">
        <f t="shared" si="0"/>
        <v>-5.699333333333243E-3</v>
      </c>
      <c r="R22" s="53">
        <f t="shared" si="1"/>
        <v>-5.535333333333294E-3</v>
      </c>
      <c r="S22" s="54">
        <f t="shared" si="2"/>
        <v>-5.1479999999999868E-3</v>
      </c>
      <c r="T22" s="30"/>
      <c r="U22" s="30"/>
      <c r="V22" s="30"/>
      <c r="W22" s="30"/>
      <c r="X22" s="30"/>
      <c r="Y22" s="31"/>
    </row>
    <row r="23" spans="1:25" ht="17.25" thickBot="1" x14ac:dyDescent="0.35">
      <c r="A23" s="10"/>
      <c r="B23" s="34"/>
      <c r="C23" s="35"/>
      <c r="D23" s="34">
        <v>2000</v>
      </c>
      <c r="E23" s="20">
        <v>1990.4328</v>
      </c>
      <c r="F23" s="21">
        <v>31.2775</v>
      </c>
      <c r="G23" s="21">
        <v>36.686999999999998</v>
      </c>
      <c r="H23" s="22">
        <v>37.428199999999997</v>
      </c>
      <c r="I23" s="20">
        <v>1989.9256</v>
      </c>
      <c r="J23" s="21">
        <v>31.3231</v>
      </c>
      <c r="K23" s="21">
        <v>36.737099999999998</v>
      </c>
      <c r="L23" s="22">
        <v>37.469000000000001</v>
      </c>
      <c r="M23" s="20">
        <v>1989.5296000000001</v>
      </c>
      <c r="N23" s="21">
        <v>31.077400000000001</v>
      </c>
      <c r="O23" s="21">
        <v>36.673499999999997</v>
      </c>
      <c r="P23" s="22">
        <v>37.388399999999997</v>
      </c>
      <c r="Q23" s="39">
        <f t="shared" si="0"/>
        <v>-4.7835999999999781E-3</v>
      </c>
      <c r="R23" s="39">
        <f t="shared" si="1"/>
        <v>-5.0371999999999847E-3</v>
      </c>
      <c r="S23" s="40">
        <f t="shared" si="2"/>
        <v>-5.2351999999999633E-3</v>
      </c>
      <c r="T23" s="30"/>
      <c r="U23" s="30"/>
      <c r="V23" s="30"/>
      <c r="W23" s="30"/>
      <c r="X23" s="30"/>
      <c r="Y23" s="31"/>
    </row>
    <row r="24" spans="1:25" x14ac:dyDescent="0.3">
      <c r="A24" s="10"/>
      <c r="B24" s="34"/>
      <c r="C24" s="33" t="s">
        <v>54</v>
      </c>
      <c r="D24" s="32">
        <v>1200</v>
      </c>
      <c r="E24" s="48">
        <v>1188.644</v>
      </c>
      <c r="F24" s="49">
        <v>33.255499999999998</v>
      </c>
      <c r="G24" s="49">
        <v>37.361899999999999</v>
      </c>
      <c r="H24" s="50">
        <v>39.111400000000003</v>
      </c>
      <c r="I24" s="48">
        <v>1186.6487999999999</v>
      </c>
      <c r="J24" s="49">
        <v>32.574800000000003</v>
      </c>
      <c r="K24" s="49">
        <v>37.149700000000003</v>
      </c>
      <c r="L24" s="50">
        <v>38.944499999999998</v>
      </c>
      <c r="M24" s="48">
        <v>1188.0216</v>
      </c>
      <c r="N24" s="49">
        <v>32.773600000000002</v>
      </c>
      <c r="O24" s="49">
        <v>37.114699999999999</v>
      </c>
      <c r="P24" s="50">
        <v>38.8748</v>
      </c>
      <c r="Q24" s="53">
        <f t="shared" si="0"/>
        <v>-9.4633333333333288E-3</v>
      </c>
      <c r="R24" s="53">
        <f t="shared" si="1"/>
        <v>-1.1126000000000053E-2</v>
      </c>
      <c r="S24" s="54">
        <f t="shared" si="2"/>
        <v>-9.9819999999999701E-3</v>
      </c>
      <c r="T24" s="30"/>
      <c r="U24" s="30"/>
      <c r="V24" s="30"/>
      <c r="W24" s="30"/>
      <c r="X24" s="30"/>
      <c r="Y24" s="31"/>
    </row>
    <row r="25" spans="1:25" ht="17.25" thickBot="1" x14ac:dyDescent="0.35">
      <c r="A25" s="10"/>
      <c r="B25" s="34"/>
      <c r="C25" s="35"/>
      <c r="D25" s="34">
        <v>2000</v>
      </c>
      <c r="E25" s="20">
        <v>1979.1792</v>
      </c>
      <c r="F25" s="21">
        <v>35.179499999999997</v>
      </c>
      <c r="G25" s="21">
        <v>38.528500000000001</v>
      </c>
      <c r="H25" s="22">
        <v>40.239800000000002</v>
      </c>
      <c r="I25" s="20">
        <v>1978.9639999999999</v>
      </c>
      <c r="J25" s="21">
        <v>35.1267</v>
      </c>
      <c r="K25" s="21">
        <v>38.484499999999997</v>
      </c>
      <c r="L25" s="22">
        <v>40.203099999999999</v>
      </c>
      <c r="M25" s="20">
        <v>1979.3592000000001</v>
      </c>
      <c r="N25" s="21">
        <v>35.012700000000002</v>
      </c>
      <c r="O25" s="21">
        <v>38.352600000000002</v>
      </c>
      <c r="P25" s="22">
        <v>40.0884</v>
      </c>
      <c r="Q25" s="39">
        <f t="shared" si="0"/>
        <v>-1.0410399999999981E-2</v>
      </c>
      <c r="R25" s="39">
        <f t="shared" si="1"/>
        <v>-1.0518000000000029E-2</v>
      </c>
      <c r="S25" s="40">
        <f t="shared" si="2"/>
        <v>-1.032039999999995E-2</v>
      </c>
      <c r="T25" s="30"/>
      <c r="U25" s="30"/>
      <c r="V25" s="30"/>
      <c r="W25" s="30"/>
      <c r="X25" s="30"/>
      <c r="Y25" s="31"/>
    </row>
    <row r="26" spans="1:25" x14ac:dyDescent="0.3">
      <c r="A26" s="10"/>
      <c r="B26" s="32" t="s">
        <v>55</v>
      </c>
      <c r="C26" s="33" t="s">
        <v>57</v>
      </c>
      <c r="D26" s="32">
        <v>850</v>
      </c>
      <c r="E26" s="48">
        <v>843.7432</v>
      </c>
      <c r="F26" s="49">
        <v>36.578600000000002</v>
      </c>
      <c r="G26" s="49">
        <v>40.787500000000001</v>
      </c>
      <c r="H26" s="50">
        <v>39.741500000000002</v>
      </c>
      <c r="I26" s="48">
        <v>843.65200000000004</v>
      </c>
      <c r="J26" s="49">
        <v>36.542900000000003</v>
      </c>
      <c r="K26" s="49">
        <v>40.7744</v>
      </c>
      <c r="L26" s="50">
        <v>39.678400000000003</v>
      </c>
      <c r="M26" s="48">
        <v>843.70799999999997</v>
      </c>
      <c r="N26" s="49">
        <v>36.538800000000002</v>
      </c>
      <c r="O26" s="49">
        <v>40.746600000000001</v>
      </c>
      <c r="P26" s="50">
        <v>39.614400000000003</v>
      </c>
      <c r="Q26" s="53">
        <f t="shared" si="0"/>
        <v>-7.3609411764705866E-3</v>
      </c>
      <c r="R26" s="53">
        <f t="shared" si="1"/>
        <v>-7.4682352941175959E-3</v>
      </c>
      <c r="S26" s="54">
        <f t="shared" si="2"/>
        <v>-7.4023529411765057E-3</v>
      </c>
      <c r="T26" s="26">
        <f>AVERAGE(E26,E28,E30,E32)</f>
        <v>845.73140000000001</v>
      </c>
      <c r="U26" s="26">
        <f>AVERAGE(F26,F28,F30,F32)</f>
        <v>35.4816</v>
      </c>
      <c r="V26" s="26">
        <f>AVERAGE(I26,I28,I30,I32)</f>
        <v>845.10660000000007</v>
      </c>
      <c r="W26" s="26">
        <f>AVERAGE(J26,J28,J30,J32)</f>
        <v>35.348950000000002</v>
      </c>
      <c r="X26" s="26">
        <f>AVERAGE(M26,M28,M30,M32)</f>
        <v>844.17000000000007</v>
      </c>
      <c r="Y26" s="27">
        <f>AVERAGE(N26,N28,N30,N32)</f>
        <v>35.972925000000004</v>
      </c>
    </row>
    <row r="27" spans="1:25" ht="17.25" thickBot="1" x14ac:dyDescent="0.35">
      <c r="A27" s="10"/>
      <c r="B27" s="34" t="s">
        <v>56</v>
      </c>
      <c r="C27" s="35"/>
      <c r="D27" s="34">
        <v>1500</v>
      </c>
      <c r="E27" s="20">
        <v>1488.4184</v>
      </c>
      <c r="F27" s="21">
        <v>39.781700000000001</v>
      </c>
      <c r="G27" s="21">
        <v>43.162199999999999</v>
      </c>
      <c r="H27" s="22">
        <v>42.312800000000003</v>
      </c>
      <c r="I27" s="20">
        <v>1489.1143999999999</v>
      </c>
      <c r="J27" s="21">
        <v>39.767699999999998</v>
      </c>
      <c r="K27" s="21">
        <v>43.087000000000003</v>
      </c>
      <c r="L27" s="22">
        <v>42.21</v>
      </c>
      <c r="M27" s="20">
        <v>1489.4159999999999</v>
      </c>
      <c r="N27" s="21">
        <v>39.652999999999999</v>
      </c>
      <c r="O27" s="21">
        <v>42.905200000000001</v>
      </c>
      <c r="P27" s="22">
        <v>42.011200000000002</v>
      </c>
      <c r="Q27" s="39">
        <f t="shared" si="0"/>
        <v>-7.7210666666666537E-3</v>
      </c>
      <c r="R27" s="39">
        <f t="shared" si="1"/>
        <v>-7.2570666666667118E-3</v>
      </c>
      <c r="S27" s="40">
        <f t="shared" si="2"/>
        <v>-7.0560000000000397E-3</v>
      </c>
      <c r="T27" s="26">
        <f>AVERAGE(E27,E29,E31,E33)</f>
        <v>1492.7779999999998</v>
      </c>
      <c r="U27" s="26">
        <f>AVERAGE(F27,F29,F31,F33)</f>
        <v>38.369174999999998</v>
      </c>
      <c r="V27" s="26">
        <f>AVERAGE(I27,I29,I31,I33)</f>
        <v>1493.1154000000001</v>
      </c>
      <c r="W27" s="26">
        <f>AVERAGE(J27,J29,J31,J33)</f>
        <v>38.441400000000002</v>
      </c>
      <c r="X27" s="26">
        <f>AVERAGE(M27,M29,M31,M33)</f>
        <v>1489.3905999999999</v>
      </c>
      <c r="Y27" s="27">
        <f>AVERAGE(N27,N29,N31,N33)</f>
        <v>38.974224999999997</v>
      </c>
    </row>
    <row r="28" spans="1:25" x14ac:dyDescent="0.3">
      <c r="A28" s="10"/>
      <c r="B28" s="34"/>
      <c r="C28" s="33" t="s">
        <v>58</v>
      </c>
      <c r="D28" s="32">
        <v>850</v>
      </c>
      <c r="E28" s="48">
        <v>850.02080000000001</v>
      </c>
      <c r="F28" s="49">
        <v>34.362000000000002</v>
      </c>
      <c r="G28" s="49">
        <v>40.206400000000002</v>
      </c>
      <c r="H28" s="50">
        <v>41.120100000000001</v>
      </c>
      <c r="I28" s="48">
        <v>847.20640000000003</v>
      </c>
      <c r="J28" s="49">
        <v>34.296500000000002</v>
      </c>
      <c r="K28" s="49">
        <v>40.1783</v>
      </c>
      <c r="L28" s="50">
        <v>41.157800000000002</v>
      </c>
      <c r="M28" s="48">
        <v>847.27120000000002</v>
      </c>
      <c r="N28" s="49">
        <v>34.222499999999997</v>
      </c>
      <c r="O28" s="49">
        <v>40.149299999999997</v>
      </c>
      <c r="P28" s="50">
        <v>41.171199999999999</v>
      </c>
      <c r="Q28" s="53">
        <f t="shared" si="0"/>
        <v>2.447058823530396E-5</v>
      </c>
      <c r="R28" s="53">
        <f t="shared" si="1"/>
        <v>-3.2865882352940815E-3</v>
      </c>
      <c r="S28" s="54">
        <f t="shared" si="2"/>
        <v>-3.210352941176445E-3</v>
      </c>
      <c r="T28" s="30"/>
      <c r="U28" s="30"/>
      <c r="V28" s="30"/>
      <c r="W28" s="30"/>
      <c r="X28" s="30"/>
      <c r="Y28" s="31"/>
    </row>
    <row r="29" spans="1:25" ht="17.25" thickBot="1" x14ac:dyDescent="0.35">
      <c r="A29" s="10"/>
      <c r="B29" s="34"/>
      <c r="C29" s="35"/>
      <c r="D29" s="34">
        <v>1500</v>
      </c>
      <c r="E29" s="20">
        <v>1499.1135999999999</v>
      </c>
      <c r="F29" s="21">
        <v>37.010199999999998</v>
      </c>
      <c r="G29" s="21">
        <v>41.895699999999998</v>
      </c>
      <c r="H29" s="22">
        <v>42.884599999999999</v>
      </c>
      <c r="I29" s="20">
        <v>1499.0655999999999</v>
      </c>
      <c r="J29" s="21">
        <v>36.903399999999998</v>
      </c>
      <c r="K29" s="21">
        <v>41.600999999999999</v>
      </c>
      <c r="L29" s="22">
        <v>42.592100000000002</v>
      </c>
      <c r="M29" s="20">
        <v>1497.6168</v>
      </c>
      <c r="N29" s="21">
        <v>36.846899999999998</v>
      </c>
      <c r="O29" s="21">
        <v>41.573</v>
      </c>
      <c r="P29" s="22">
        <v>42.558999999999997</v>
      </c>
      <c r="Q29" s="39">
        <f t="shared" si="0"/>
        <v>-5.9093333333339612E-4</v>
      </c>
      <c r="R29" s="39">
        <f t="shared" si="1"/>
        <v>-6.2293333333339734E-4</v>
      </c>
      <c r="S29" s="40">
        <f t="shared" si="2"/>
        <v>-1.588799999999992E-3</v>
      </c>
      <c r="T29" s="30"/>
      <c r="U29" s="30"/>
      <c r="V29" s="30"/>
      <c r="W29" s="30"/>
      <c r="X29" s="30"/>
      <c r="Y29" s="31"/>
    </row>
    <row r="30" spans="1:25" x14ac:dyDescent="0.3">
      <c r="A30" s="10"/>
      <c r="B30" s="34"/>
      <c r="C30" s="33" t="s">
        <v>59</v>
      </c>
      <c r="D30" s="32">
        <v>850</v>
      </c>
      <c r="E30" s="48">
        <v>846.26080000000002</v>
      </c>
      <c r="F30" s="49">
        <v>34.338000000000001</v>
      </c>
      <c r="G30" s="49">
        <v>37.9465</v>
      </c>
      <c r="H30" s="50">
        <v>38.609400000000001</v>
      </c>
      <c r="I30" s="48">
        <v>847.84720000000004</v>
      </c>
      <c r="J30" s="49">
        <v>34.3093</v>
      </c>
      <c r="K30" s="49">
        <v>37.951300000000003</v>
      </c>
      <c r="L30" s="50">
        <v>38.590299999999999</v>
      </c>
      <c r="M30" s="48">
        <v>842.85040000000004</v>
      </c>
      <c r="N30" s="49">
        <v>36.565199999999997</v>
      </c>
      <c r="O30" s="49">
        <v>39.348100000000002</v>
      </c>
      <c r="P30" s="50">
        <v>40.541400000000003</v>
      </c>
      <c r="Q30" s="53">
        <f t="shared" si="0"/>
        <v>-4.3990588235293913E-3</v>
      </c>
      <c r="R30" s="53">
        <f t="shared" si="1"/>
        <v>-2.5327058823528901E-3</v>
      </c>
      <c r="S30" s="54">
        <f t="shared" si="2"/>
        <v>-8.4112941176470168E-3</v>
      </c>
      <c r="T30" s="30"/>
      <c r="U30" s="30"/>
      <c r="V30" s="30"/>
      <c r="W30" s="30"/>
      <c r="X30" s="30"/>
      <c r="Y30" s="31"/>
    </row>
    <row r="31" spans="1:25" ht="17.25" thickBot="1" x14ac:dyDescent="0.35">
      <c r="A31" s="10"/>
      <c r="B31" s="34"/>
      <c r="C31" s="35"/>
      <c r="D31" s="34">
        <v>1500</v>
      </c>
      <c r="E31" s="20">
        <v>1498.788</v>
      </c>
      <c r="F31" s="21">
        <v>36.8431</v>
      </c>
      <c r="G31" s="21">
        <v>39.6158</v>
      </c>
      <c r="H31" s="22">
        <v>40.3292</v>
      </c>
      <c r="I31" s="20">
        <v>1499.1967999999999</v>
      </c>
      <c r="J31" s="21">
        <v>37.3018</v>
      </c>
      <c r="K31" s="21">
        <v>40.038600000000002</v>
      </c>
      <c r="L31" s="22">
        <v>40.810899999999997</v>
      </c>
      <c r="M31" s="20">
        <v>1485.2647999999999</v>
      </c>
      <c r="N31" s="21">
        <v>39.698500000000003</v>
      </c>
      <c r="O31" s="21">
        <v>41.560400000000001</v>
      </c>
      <c r="P31" s="22">
        <v>42.643700000000003</v>
      </c>
      <c r="Q31" s="39">
        <f t="shared" si="0"/>
        <v>-8.0799999999999275E-4</v>
      </c>
      <c r="R31" s="39">
        <f t="shared" si="1"/>
        <v>-5.3546666666670715E-4</v>
      </c>
      <c r="S31" s="40">
        <f t="shared" si="2"/>
        <v>-9.8234666666667178E-3</v>
      </c>
      <c r="T31" s="30"/>
      <c r="U31" s="30"/>
      <c r="V31" s="30"/>
      <c r="W31" s="30"/>
      <c r="X31" s="30"/>
      <c r="Y31" s="31"/>
    </row>
    <row r="32" spans="1:25" x14ac:dyDescent="0.3">
      <c r="A32" s="10"/>
      <c r="B32" s="34"/>
      <c r="C32" s="33" t="s">
        <v>54</v>
      </c>
      <c r="D32" s="32">
        <v>850</v>
      </c>
      <c r="E32" s="51">
        <v>842.9008</v>
      </c>
      <c r="F32" s="47">
        <v>36.647799999999997</v>
      </c>
      <c r="G32" s="47">
        <v>39.399000000000001</v>
      </c>
      <c r="H32" s="52">
        <v>40.612099999999998</v>
      </c>
      <c r="I32" s="51">
        <v>841.72080000000005</v>
      </c>
      <c r="J32" s="47">
        <v>36.247100000000003</v>
      </c>
      <c r="K32" s="47">
        <v>39.262500000000003</v>
      </c>
      <c r="L32" s="52">
        <v>40.435000000000002</v>
      </c>
      <c r="M32" s="51">
        <v>842.85040000000004</v>
      </c>
      <c r="N32" s="47">
        <v>36.565199999999997</v>
      </c>
      <c r="O32" s="47">
        <v>39.348100000000002</v>
      </c>
      <c r="P32" s="52">
        <v>40.541400000000003</v>
      </c>
      <c r="Q32" s="24">
        <f t="shared" si="0"/>
        <v>-8.3519999999999948E-3</v>
      </c>
      <c r="R32" s="24">
        <f t="shared" si="1"/>
        <v>-9.7402352941175843E-3</v>
      </c>
      <c r="S32" s="25">
        <f t="shared" si="2"/>
        <v>-8.4112941176470168E-3</v>
      </c>
      <c r="T32" s="30"/>
      <c r="U32" s="30"/>
      <c r="V32" s="30"/>
      <c r="W32" s="30"/>
      <c r="X32" s="30"/>
      <c r="Y32" s="31"/>
    </row>
    <row r="33" spans="1:25" ht="17.25" thickBot="1" x14ac:dyDescent="0.35">
      <c r="A33" s="10"/>
      <c r="B33" s="36"/>
      <c r="C33" s="37"/>
      <c r="D33" s="36">
        <v>1500</v>
      </c>
      <c r="E33" s="20">
        <v>1484.7919999999999</v>
      </c>
      <c r="F33" s="21">
        <v>39.841700000000003</v>
      </c>
      <c r="G33" s="21">
        <v>41.619500000000002</v>
      </c>
      <c r="H33" s="22">
        <v>42.703499999999998</v>
      </c>
      <c r="I33" s="20">
        <v>1485.0848000000001</v>
      </c>
      <c r="J33" s="21">
        <v>39.792700000000004</v>
      </c>
      <c r="K33" s="21">
        <v>41.624699999999997</v>
      </c>
      <c r="L33" s="22">
        <v>42.708300000000001</v>
      </c>
      <c r="M33" s="20">
        <v>1485.2647999999999</v>
      </c>
      <c r="N33" s="21">
        <v>39.698500000000003</v>
      </c>
      <c r="O33" s="21">
        <v>41.560400000000001</v>
      </c>
      <c r="P33" s="22">
        <v>42.643700000000003</v>
      </c>
      <c r="Q33" s="39">
        <f t="shared" si="0"/>
        <v>-1.0138666666666723E-2</v>
      </c>
      <c r="R33" s="39">
        <f t="shared" si="1"/>
        <v>-9.9434666666666088E-3</v>
      </c>
      <c r="S33" s="40">
        <f t="shared" si="2"/>
        <v>-9.8234666666667178E-3</v>
      </c>
      <c r="T33" s="41"/>
      <c r="U33" s="41"/>
      <c r="V33" s="41"/>
      <c r="W33" s="41"/>
      <c r="X33" s="41"/>
      <c r="Y33" s="42"/>
    </row>
    <row r="34" spans="1:25" x14ac:dyDescent="0.3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 t="s">
        <v>74</v>
      </c>
      <c r="Q34" s="43">
        <f>AVERAGE(Q4:Q33)</f>
        <v>-5.4279259010270734E-3</v>
      </c>
      <c r="R34" s="43">
        <f t="shared" ref="R34:S34" si="3">AVERAGE(R4:R33)</f>
        <v>-5.756820347338933E-3</v>
      </c>
      <c r="S34" s="43">
        <f t="shared" si="3"/>
        <v>-6.2883798991596636E-3</v>
      </c>
      <c r="T34" s="10"/>
      <c r="U34" s="10"/>
      <c r="V34" s="10"/>
      <c r="W34" s="10"/>
      <c r="X34" s="10"/>
      <c r="Y34" s="10"/>
    </row>
  </sheetData>
  <mergeCells count="7">
    <mergeCell ref="X2:Y2"/>
    <mergeCell ref="Q2:S2"/>
    <mergeCell ref="E2:H2"/>
    <mergeCell ref="I2:L2"/>
    <mergeCell ref="M2:P2"/>
    <mergeCell ref="T2:U2"/>
    <mergeCell ref="V2:W2"/>
  </mergeCells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6"/>
  <sheetViews>
    <sheetView topLeftCell="G16" workbookViewId="0">
      <selection activeCell="E2" sqref="E2:S35"/>
    </sheetView>
  </sheetViews>
  <sheetFormatPr defaultRowHeight="16.5" x14ac:dyDescent="0.3"/>
  <cols>
    <col min="3" max="3" width="14.25" bestFit="1" customWidth="1"/>
    <col min="4" max="4" width="13.875" bestFit="1" customWidth="1"/>
    <col min="18" max="19" width="9.25" bestFit="1" customWidth="1"/>
  </cols>
  <sheetData>
    <row r="1" spans="2:25" ht="17.25" thickBot="1" x14ac:dyDescent="0.35"/>
    <row r="2" spans="2:25" ht="17.25" thickBot="1" x14ac:dyDescent="0.35">
      <c r="B2" s="11"/>
      <c r="C2" s="11"/>
      <c r="D2" s="12"/>
      <c r="E2" s="13" t="s">
        <v>41</v>
      </c>
      <c r="F2" s="14"/>
      <c r="G2" s="14"/>
      <c r="H2" s="15"/>
      <c r="I2" s="13" t="s">
        <v>66</v>
      </c>
      <c r="J2" s="14"/>
      <c r="K2" s="14"/>
      <c r="L2" s="15"/>
      <c r="M2" s="14" t="s">
        <v>67</v>
      </c>
      <c r="N2" s="14"/>
      <c r="O2" s="14"/>
      <c r="P2" s="15"/>
      <c r="Q2" s="57" t="s">
        <v>69</v>
      </c>
      <c r="R2" s="58"/>
      <c r="S2" s="59"/>
      <c r="T2" s="13" t="s">
        <v>73</v>
      </c>
      <c r="U2" s="14"/>
      <c r="V2" s="14" t="s">
        <v>75</v>
      </c>
      <c r="W2" s="14"/>
      <c r="X2" s="14" t="s">
        <v>76</v>
      </c>
      <c r="Y2" s="15"/>
    </row>
    <row r="3" spans="2:25" ht="17.25" thickBot="1" x14ac:dyDescent="0.35">
      <c r="B3" s="16"/>
      <c r="C3" s="16"/>
      <c r="D3" s="17" t="s">
        <v>65</v>
      </c>
      <c r="E3" s="44" t="s">
        <v>37</v>
      </c>
      <c r="F3" s="45" t="s">
        <v>38</v>
      </c>
      <c r="G3" s="45" t="s">
        <v>39</v>
      </c>
      <c r="H3" s="46" t="s">
        <v>40</v>
      </c>
      <c r="I3" s="44" t="s">
        <v>37</v>
      </c>
      <c r="J3" s="45" t="s">
        <v>38</v>
      </c>
      <c r="K3" s="45" t="s">
        <v>39</v>
      </c>
      <c r="L3" s="46" t="s">
        <v>40</v>
      </c>
      <c r="M3" s="45" t="s">
        <v>37</v>
      </c>
      <c r="N3" s="45" t="s">
        <v>38</v>
      </c>
      <c r="O3" s="45" t="s">
        <v>39</v>
      </c>
      <c r="P3" s="46" t="s">
        <v>40</v>
      </c>
      <c r="Q3" s="56" t="s">
        <v>70</v>
      </c>
      <c r="R3" s="41" t="s">
        <v>77</v>
      </c>
      <c r="S3" s="42" t="s">
        <v>78</v>
      </c>
      <c r="T3" s="60" t="s">
        <v>71</v>
      </c>
      <c r="U3" s="61" t="s">
        <v>72</v>
      </c>
      <c r="V3" s="61" t="s">
        <v>71</v>
      </c>
      <c r="W3" s="61" t="s">
        <v>72</v>
      </c>
      <c r="X3" s="61" t="s">
        <v>71</v>
      </c>
      <c r="Y3" s="62" t="s">
        <v>72</v>
      </c>
    </row>
    <row r="4" spans="2:25" x14ac:dyDescent="0.3">
      <c r="B4" s="32" t="s">
        <v>42</v>
      </c>
      <c r="C4" s="33" t="s">
        <v>43</v>
      </c>
      <c r="D4" s="32">
        <v>4000</v>
      </c>
      <c r="E4" s="48">
        <v>4002.252</v>
      </c>
      <c r="F4" s="49">
        <v>40.542099999999998</v>
      </c>
      <c r="G4" s="49">
        <v>42.256900000000002</v>
      </c>
      <c r="H4" s="50">
        <v>43.293999999999997</v>
      </c>
      <c r="I4" s="48">
        <v>4007.5504000000001</v>
      </c>
      <c r="J4" s="49">
        <v>40.187899999999999</v>
      </c>
      <c r="K4" s="49">
        <v>41.976300000000002</v>
      </c>
      <c r="L4" s="50">
        <v>43.017000000000003</v>
      </c>
      <c r="M4" s="49">
        <v>4004.9335999999998</v>
      </c>
      <c r="N4" s="49">
        <v>39.647300000000001</v>
      </c>
      <c r="O4" s="49">
        <v>41.685299999999998</v>
      </c>
      <c r="P4" s="50">
        <v>42.821399999999997</v>
      </c>
      <c r="Q4" s="69">
        <f t="shared" ref="Q4:Q34" si="0">(E4-D4)/D4</f>
        <v>5.6299999999998821E-4</v>
      </c>
      <c r="R4" s="53">
        <f t="shared" ref="R4:R35" si="1">(I4-D4)/D4</f>
        <v>1.8876000000000203E-3</v>
      </c>
      <c r="S4" s="54">
        <f t="shared" ref="S4:S35" si="2">(M4-D4)/D4</f>
        <v>1.2333999999999605E-3</v>
      </c>
      <c r="T4" s="68">
        <f>AVERAGE(E4,E6)</f>
        <v>4001.8728000000001</v>
      </c>
      <c r="U4" s="26">
        <f>AVERAGE(F4,F6)</f>
        <v>38.707700000000003</v>
      </c>
      <c r="V4" s="26">
        <f>AVERAGE(I4,I6)</f>
        <v>4005.3396000000002</v>
      </c>
      <c r="W4" s="26">
        <f>AVERAGE(J4,J6)</f>
        <v>38.419399999999996</v>
      </c>
      <c r="X4" s="26">
        <f>AVERAGE(M4,M6)</f>
        <v>4014.3908000000001</v>
      </c>
      <c r="Y4" s="27">
        <f>AVERAGE(N4,N6)</f>
        <v>37.974400000000003</v>
      </c>
    </row>
    <row r="5" spans="2:25" ht="17.25" thickBot="1" x14ac:dyDescent="0.35">
      <c r="B5" s="34" t="s">
        <v>44</v>
      </c>
      <c r="C5" s="35"/>
      <c r="D5" s="34">
        <v>6000</v>
      </c>
      <c r="E5" s="20">
        <v>6000.6688000000004</v>
      </c>
      <c r="F5" s="21">
        <v>41.592700000000001</v>
      </c>
      <c r="G5" s="21">
        <v>43.146900000000002</v>
      </c>
      <c r="H5" s="22">
        <v>44.371099999999998</v>
      </c>
      <c r="I5" s="20">
        <v>6003.8487999999998</v>
      </c>
      <c r="J5" s="21">
        <v>41.455599999999997</v>
      </c>
      <c r="K5" s="21">
        <v>42.996600000000001</v>
      </c>
      <c r="L5" s="22">
        <v>44.141399999999997</v>
      </c>
      <c r="M5" s="21">
        <v>6041.8584000000001</v>
      </c>
      <c r="N5" s="21">
        <v>40.914900000000003</v>
      </c>
      <c r="O5" s="21">
        <v>42.636899999999997</v>
      </c>
      <c r="P5" s="22">
        <v>43.885300000000001</v>
      </c>
      <c r="Q5" s="38">
        <f t="shared" si="0"/>
        <v>1.11466666666729E-4</v>
      </c>
      <c r="R5" s="39">
        <f t="shared" si="1"/>
        <v>6.4146666666662592E-4</v>
      </c>
      <c r="S5" s="40">
        <f t="shared" si="2"/>
        <v>6.9764000000000128E-3</v>
      </c>
      <c r="T5" s="68">
        <f>AVERAGE(E5,E7)</f>
        <v>6005.63</v>
      </c>
      <c r="U5" s="26">
        <f>AVERAGE(F5,F7)</f>
        <v>40.072600000000001</v>
      </c>
      <c r="V5" s="26">
        <f>AVERAGE(I5,I7)</f>
        <v>6009.6036000000004</v>
      </c>
      <c r="W5" s="26">
        <f>AVERAGE(J5,J7)</f>
        <v>39.839950000000002</v>
      </c>
      <c r="X5" s="26">
        <f>AVERAGE(M5,M7)</f>
        <v>6042.6319999999996</v>
      </c>
      <c r="Y5" s="27">
        <f>AVERAGE(N5,N7)</f>
        <v>39.393000000000001</v>
      </c>
    </row>
    <row r="6" spans="2:25" x14ac:dyDescent="0.3">
      <c r="B6" s="34"/>
      <c r="C6" s="33" t="s">
        <v>45</v>
      </c>
      <c r="D6" s="32">
        <v>4000</v>
      </c>
      <c r="E6" s="48">
        <v>4001.4935999999998</v>
      </c>
      <c r="F6" s="49">
        <v>36.8733</v>
      </c>
      <c r="G6" s="49">
        <v>39.4709</v>
      </c>
      <c r="H6" s="50">
        <v>40.466200000000001</v>
      </c>
      <c r="I6" s="48">
        <v>4003.1288</v>
      </c>
      <c r="J6" s="49">
        <v>36.6509</v>
      </c>
      <c r="K6" s="49">
        <v>39.392800000000001</v>
      </c>
      <c r="L6" s="50">
        <v>40.364800000000002</v>
      </c>
      <c r="M6" s="49">
        <v>4023.848</v>
      </c>
      <c r="N6" s="49">
        <v>36.301499999999997</v>
      </c>
      <c r="O6" s="49">
        <v>39.344900000000003</v>
      </c>
      <c r="P6" s="50">
        <v>40.3371</v>
      </c>
      <c r="Q6" s="69">
        <f t="shared" si="0"/>
        <v>3.733999999999469E-4</v>
      </c>
      <c r="R6" s="53">
        <f t="shared" si="1"/>
        <v>7.8219999999998887E-4</v>
      </c>
      <c r="S6" s="54">
        <f t="shared" si="2"/>
        <v>5.961999999999989E-3</v>
      </c>
      <c r="T6" s="55"/>
      <c r="U6" s="30"/>
      <c r="V6" s="30"/>
      <c r="W6" s="30"/>
      <c r="X6" s="30"/>
      <c r="Y6" s="31"/>
    </row>
    <row r="7" spans="2:25" ht="17.25" thickBot="1" x14ac:dyDescent="0.35">
      <c r="B7" s="34"/>
      <c r="C7" s="35"/>
      <c r="D7" s="34">
        <v>6000</v>
      </c>
      <c r="E7" s="20">
        <v>6010.5911999999998</v>
      </c>
      <c r="F7" s="21">
        <v>38.552500000000002</v>
      </c>
      <c r="G7" s="21">
        <v>40.795900000000003</v>
      </c>
      <c r="H7" s="22">
        <v>41.753500000000003</v>
      </c>
      <c r="I7" s="20">
        <v>6015.3584000000001</v>
      </c>
      <c r="J7" s="21">
        <v>38.224299999999999</v>
      </c>
      <c r="K7" s="21">
        <v>40.332700000000003</v>
      </c>
      <c r="L7" s="22">
        <v>41.180300000000003</v>
      </c>
      <c r="M7" s="21">
        <v>6043.4056</v>
      </c>
      <c r="N7" s="21">
        <v>37.871099999999998</v>
      </c>
      <c r="O7" s="21">
        <v>40.246699999999997</v>
      </c>
      <c r="P7" s="22">
        <v>41.16</v>
      </c>
      <c r="Q7" s="38">
        <f t="shared" si="0"/>
        <v>1.765199999999974E-3</v>
      </c>
      <c r="R7" s="39">
        <f t="shared" si="1"/>
        <v>2.5597333333333455E-3</v>
      </c>
      <c r="S7" s="40">
        <f t="shared" si="2"/>
        <v>7.2342666666666746E-3</v>
      </c>
      <c r="T7" s="55"/>
      <c r="U7" s="30"/>
      <c r="V7" s="30"/>
      <c r="W7" s="30"/>
      <c r="X7" s="30"/>
      <c r="Y7" s="31"/>
    </row>
    <row r="8" spans="2:25" x14ac:dyDescent="0.3">
      <c r="B8" s="34"/>
      <c r="C8" s="33" t="s">
        <v>46</v>
      </c>
      <c r="D8" s="32">
        <v>7000</v>
      </c>
      <c r="E8" s="48">
        <v>7002.1080000000002</v>
      </c>
      <c r="F8" s="49">
        <v>36.037100000000002</v>
      </c>
      <c r="G8" s="49">
        <v>38.460700000000003</v>
      </c>
      <c r="H8" s="50">
        <v>40.6907</v>
      </c>
      <c r="I8" s="48">
        <v>7005.6904000000004</v>
      </c>
      <c r="J8" s="49">
        <v>35.936100000000003</v>
      </c>
      <c r="K8" s="49">
        <v>38.409999999999997</v>
      </c>
      <c r="L8" s="50">
        <v>40.373399999999997</v>
      </c>
      <c r="M8" s="49">
        <v>7004.9823999999999</v>
      </c>
      <c r="N8" s="49">
        <v>35.772199999999998</v>
      </c>
      <c r="O8" s="49">
        <v>38.324599999999997</v>
      </c>
      <c r="P8" s="50">
        <v>40.220700000000001</v>
      </c>
      <c r="Q8" s="69">
        <f t="shared" si="0"/>
        <v>3.0114285714288207E-4</v>
      </c>
      <c r="R8" s="53">
        <f t="shared" si="1"/>
        <v>8.1291428571434409E-4</v>
      </c>
      <c r="S8" s="54">
        <f t="shared" si="2"/>
        <v>7.1177142857141006E-4</v>
      </c>
      <c r="T8" s="68">
        <f>AVERAGE(E8,E10,E12)</f>
        <v>7006.8640000000005</v>
      </c>
      <c r="U8" s="26">
        <f>AVERAGE(F8,F10,F12)</f>
        <v>35.81303333333333</v>
      </c>
      <c r="V8" s="26">
        <f>AVERAGE(I8,I10,I12)</f>
        <v>7006.6904000000004</v>
      </c>
      <c r="W8" s="26">
        <f>AVERAGE(J8,J10,J12)</f>
        <v>35.779266666666665</v>
      </c>
      <c r="X8" s="26">
        <f>AVERAGE(M8,M10,M12)</f>
        <v>7011.9415999999992</v>
      </c>
      <c r="Y8" s="27">
        <f>AVERAGE(N8,N10,N12)</f>
        <v>35.149966666666664</v>
      </c>
    </row>
    <row r="9" spans="2:25" ht="17.25" thickBot="1" x14ac:dyDescent="0.35">
      <c r="B9" s="34"/>
      <c r="C9" s="35"/>
      <c r="D9" s="34">
        <v>10000</v>
      </c>
      <c r="E9" s="20">
        <v>10010.3328</v>
      </c>
      <c r="F9" s="21">
        <v>37.094499999999996</v>
      </c>
      <c r="G9" s="21">
        <v>39.111600000000003</v>
      </c>
      <c r="H9" s="22">
        <v>41.493499999999997</v>
      </c>
      <c r="I9" s="20">
        <v>10001.7888</v>
      </c>
      <c r="J9" s="21">
        <v>37.066299999999998</v>
      </c>
      <c r="K9" s="21">
        <v>38.9666</v>
      </c>
      <c r="L9" s="22">
        <v>41.2697</v>
      </c>
      <c r="M9" s="21">
        <v>10003.916800000001</v>
      </c>
      <c r="N9" s="21">
        <v>36.820500000000003</v>
      </c>
      <c r="O9" s="21">
        <v>38.837200000000003</v>
      </c>
      <c r="P9" s="22">
        <v>41.092799999999997</v>
      </c>
      <c r="Q9" s="38">
        <f t="shared" si="0"/>
        <v>1.0332800000000134E-3</v>
      </c>
      <c r="R9" s="39">
        <f t="shared" si="1"/>
        <v>1.7888000000002648E-4</v>
      </c>
      <c r="S9" s="40">
        <f t="shared" si="2"/>
        <v>3.9168000000008759E-4</v>
      </c>
      <c r="T9" s="68">
        <f>AVERAGE(E9,E11,E13)</f>
        <v>10005.194133333333</v>
      </c>
      <c r="U9" s="26">
        <f>AVERAGE(F9,F11,F13)</f>
        <v>36.769500000000001</v>
      </c>
      <c r="V9" s="26">
        <f>AVERAGE(I9,I11,I13)</f>
        <v>10007.843733333333</v>
      </c>
      <c r="W9" s="26">
        <f>AVERAGE(J9,J11,J13)</f>
        <v>36.658299999999997</v>
      </c>
      <c r="X9" s="26">
        <f>AVERAGE(M9,M11,M13)</f>
        <v>10007.602933333334</v>
      </c>
      <c r="Y9" s="27">
        <f>AVERAGE(N9,N11,N13)</f>
        <v>36.218866666666663</v>
      </c>
    </row>
    <row r="10" spans="2:25" x14ac:dyDescent="0.3">
      <c r="B10" s="34"/>
      <c r="C10" s="33" t="s">
        <v>47</v>
      </c>
      <c r="D10" s="32">
        <v>7000</v>
      </c>
      <c r="E10" s="48">
        <v>7007.6927999999998</v>
      </c>
      <c r="F10" s="49">
        <v>37.196399999999997</v>
      </c>
      <c r="G10" s="49">
        <v>41.860500000000002</v>
      </c>
      <c r="H10" s="50">
        <v>42.1599</v>
      </c>
      <c r="I10" s="48">
        <v>7006.2384000000002</v>
      </c>
      <c r="J10" s="49">
        <v>36.850299999999997</v>
      </c>
      <c r="K10" s="49">
        <v>41.610599999999998</v>
      </c>
      <c r="L10" s="50">
        <v>41.8035</v>
      </c>
      <c r="M10" s="49">
        <v>7023.7183999999997</v>
      </c>
      <c r="N10" s="49">
        <v>35.863799999999998</v>
      </c>
      <c r="O10" s="49">
        <v>40.926200000000001</v>
      </c>
      <c r="P10" s="50">
        <v>40.948399999999999</v>
      </c>
      <c r="Q10" s="69">
        <f t="shared" si="0"/>
        <v>1.0989714285714008E-3</v>
      </c>
      <c r="R10" s="53">
        <f t="shared" si="1"/>
        <v>8.9120000000002622E-4</v>
      </c>
      <c r="S10" s="54">
        <f t="shared" si="2"/>
        <v>3.388342857142821E-3</v>
      </c>
      <c r="T10" s="55"/>
      <c r="U10" s="30"/>
      <c r="V10" s="30"/>
      <c r="W10" s="30"/>
      <c r="X10" s="30"/>
      <c r="Y10" s="31"/>
    </row>
    <row r="11" spans="2:25" ht="17.25" thickBot="1" x14ac:dyDescent="0.35">
      <c r="B11" s="34"/>
      <c r="C11" s="35"/>
      <c r="D11" s="34">
        <v>10000</v>
      </c>
      <c r="E11" s="20">
        <v>10003.929599999999</v>
      </c>
      <c r="F11" s="21">
        <v>38.057200000000002</v>
      </c>
      <c r="G11" s="21">
        <v>42.467100000000002</v>
      </c>
      <c r="H11" s="22">
        <v>43.016199999999998</v>
      </c>
      <c r="I11" s="20">
        <v>10008.6464</v>
      </c>
      <c r="J11" s="21">
        <v>37.877600000000001</v>
      </c>
      <c r="K11" s="21">
        <v>42.296300000000002</v>
      </c>
      <c r="L11" s="22">
        <v>42.8172</v>
      </c>
      <c r="M11" s="21">
        <v>10015.216</v>
      </c>
      <c r="N11" s="21">
        <v>37.214599999999997</v>
      </c>
      <c r="O11" s="21">
        <v>41.828200000000002</v>
      </c>
      <c r="P11" s="22">
        <v>42.088900000000002</v>
      </c>
      <c r="Q11" s="38">
        <f t="shared" si="0"/>
        <v>3.9295999999994821E-4</v>
      </c>
      <c r="R11" s="39">
        <f t="shared" si="1"/>
        <v>8.6463999999996299E-4</v>
      </c>
      <c r="S11" s="40">
        <f t="shared" si="2"/>
        <v>1.5216000000000348E-3</v>
      </c>
      <c r="T11" s="55"/>
      <c r="U11" s="30"/>
      <c r="V11" s="30"/>
      <c r="W11" s="30"/>
      <c r="X11" s="30"/>
      <c r="Y11" s="31"/>
    </row>
    <row r="12" spans="2:25" x14ac:dyDescent="0.3">
      <c r="B12" s="34"/>
      <c r="C12" s="33" t="s">
        <v>48</v>
      </c>
      <c r="D12" s="32">
        <v>7000</v>
      </c>
      <c r="E12" s="48">
        <v>7010.7911999999997</v>
      </c>
      <c r="F12" s="49">
        <v>34.205599999999997</v>
      </c>
      <c r="G12" s="49">
        <v>39.469900000000003</v>
      </c>
      <c r="H12" s="50">
        <v>42.050899999999999</v>
      </c>
      <c r="I12" s="48">
        <v>7008.1423999999997</v>
      </c>
      <c r="J12" s="49">
        <v>34.551400000000001</v>
      </c>
      <c r="K12" s="49">
        <v>39.874899999999997</v>
      </c>
      <c r="L12" s="50">
        <v>42.377800000000001</v>
      </c>
      <c r="M12" s="49">
        <v>7007.1239999999998</v>
      </c>
      <c r="N12" s="49">
        <v>33.813899999999997</v>
      </c>
      <c r="O12" s="49">
        <v>39.853999999999999</v>
      </c>
      <c r="P12" s="50">
        <v>42.134500000000003</v>
      </c>
      <c r="Q12" s="69">
        <f t="shared" si="0"/>
        <v>1.5415999999999518E-3</v>
      </c>
      <c r="R12" s="53">
        <f t="shared" si="1"/>
        <v>1.1631999999999606E-3</v>
      </c>
      <c r="S12" s="54">
        <f t="shared" si="2"/>
        <v>1.0177142857142566E-3</v>
      </c>
      <c r="T12" s="68"/>
      <c r="U12" s="26"/>
      <c r="V12" s="26"/>
      <c r="W12" s="26"/>
      <c r="X12" s="26"/>
      <c r="Y12" s="27"/>
    </row>
    <row r="13" spans="2:25" ht="17.25" thickBot="1" x14ac:dyDescent="0.35">
      <c r="B13" s="34"/>
      <c r="C13" s="35"/>
      <c r="D13" s="34">
        <v>10000</v>
      </c>
      <c r="E13" s="20">
        <v>10001.32</v>
      </c>
      <c r="F13" s="21">
        <v>35.156799999999997</v>
      </c>
      <c r="G13" s="21">
        <v>40.011000000000003</v>
      </c>
      <c r="H13" s="22">
        <v>42.519100000000002</v>
      </c>
      <c r="I13" s="20">
        <v>10013.096</v>
      </c>
      <c r="J13" s="21">
        <v>35.030999999999999</v>
      </c>
      <c r="K13" s="21">
        <v>40.104799999999997</v>
      </c>
      <c r="L13" s="22">
        <v>42.594700000000003</v>
      </c>
      <c r="M13" s="21">
        <v>10003.675999999999</v>
      </c>
      <c r="N13" s="21">
        <v>34.621499999999997</v>
      </c>
      <c r="O13" s="21">
        <v>40.161099999999998</v>
      </c>
      <c r="P13" s="22">
        <v>42.639899999999997</v>
      </c>
      <c r="Q13" s="38">
        <f t="shared" si="0"/>
        <v>1.319999999999709E-4</v>
      </c>
      <c r="R13" s="39">
        <f t="shared" si="1"/>
        <v>1.3095999999999549E-3</v>
      </c>
      <c r="S13" s="40">
        <f t="shared" si="2"/>
        <v>3.6759999999994762E-4</v>
      </c>
      <c r="T13" s="68"/>
      <c r="U13" s="26"/>
      <c r="V13" s="26"/>
      <c r="W13" s="26"/>
      <c r="X13" s="26"/>
      <c r="Y13" s="27"/>
    </row>
    <row r="14" spans="2:25" x14ac:dyDescent="0.3">
      <c r="B14" s="32" t="s">
        <v>49</v>
      </c>
      <c r="C14" s="33" t="s">
        <v>50</v>
      </c>
      <c r="D14" s="32">
        <v>1200</v>
      </c>
      <c r="E14" s="48">
        <v>1200.2392</v>
      </c>
      <c r="F14" s="49">
        <v>34.854199999999999</v>
      </c>
      <c r="G14" s="49">
        <v>38.085099999999997</v>
      </c>
      <c r="H14" s="50">
        <v>38.0779</v>
      </c>
      <c r="I14" s="48">
        <v>1200.4159999999999</v>
      </c>
      <c r="J14" s="49">
        <v>34.775399999999998</v>
      </c>
      <c r="K14" s="49">
        <v>38.002099999999999</v>
      </c>
      <c r="L14" s="50">
        <v>37.957599999999999</v>
      </c>
      <c r="M14" s="49">
        <v>1199.7464</v>
      </c>
      <c r="N14" s="49">
        <v>34.266199999999998</v>
      </c>
      <c r="O14" s="49">
        <v>37.701999999999998</v>
      </c>
      <c r="P14" s="50">
        <v>37.665100000000002</v>
      </c>
      <c r="Q14" s="69">
        <f t="shared" si="0"/>
        <v>1.9933333333331879E-4</v>
      </c>
      <c r="R14" s="53">
        <f t="shared" si="1"/>
        <v>3.4666666666661664E-4</v>
      </c>
      <c r="S14" s="54">
        <f t="shared" si="2"/>
        <v>-2.1133333333333819E-4</v>
      </c>
      <c r="T14" s="68">
        <f>AVERAGE(E14,E16,E18,E20)</f>
        <v>1200.67</v>
      </c>
      <c r="U14" s="26">
        <f>AVERAGE(F14,F16,F18,F20)</f>
        <v>33.006824999999999</v>
      </c>
      <c r="V14" s="26">
        <f>AVERAGE(I14,I16,I18,I20)</f>
        <v>1200.6507999999999</v>
      </c>
      <c r="W14" s="26">
        <f>AVERAGE(J14,J16,J18,J20)</f>
        <v>33.037549999999996</v>
      </c>
      <c r="X14" s="26">
        <f>AVERAGE(M14,M16,M18,M20)</f>
        <v>1202.6415999999999</v>
      </c>
      <c r="Y14" s="27">
        <f>AVERAGE(N14,N16,N18,N20)</f>
        <v>32.817099999999996</v>
      </c>
    </row>
    <row r="15" spans="2:25" ht="17.25" thickBot="1" x14ac:dyDescent="0.35">
      <c r="B15" s="34" t="s">
        <v>51</v>
      </c>
      <c r="C15" s="35"/>
      <c r="D15" s="34">
        <v>2000</v>
      </c>
      <c r="E15" s="20">
        <v>2000.3632</v>
      </c>
      <c r="F15" s="21">
        <v>37.110599999999998</v>
      </c>
      <c r="G15" s="21">
        <v>39.569800000000001</v>
      </c>
      <c r="H15" s="22">
        <v>39.814799999999998</v>
      </c>
      <c r="I15" s="20">
        <v>2000.4703999999999</v>
      </c>
      <c r="J15" s="21">
        <v>37.036700000000003</v>
      </c>
      <c r="K15" s="21">
        <v>39.519500000000001</v>
      </c>
      <c r="L15" s="22">
        <v>39.692999999999998</v>
      </c>
      <c r="M15" s="21">
        <v>2000.4896000000001</v>
      </c>
      <c r="N15" s="21">
        <v>36.529600000000002</v>
      </c>
      <c r="O15" s="21">
        <v>39.167400000000001</v>
      </c>
      <c r="P15" s="22">
        <v>39.339199999999998</v>
      </c>
      <c r="Q15" s="38">
        <f t="shared" si="0"/>
        <v>1.8160000000000309E-4</v>
      </c>
      <c r="R15" s="39">
        <f t="shared" si="1"/>
        <v>2.3519999999996343E-4</v>
      </c>
      <c r="S15" s="40">
        <f t="shared" si="2"/>
        <v>2.4480000000005474E-4</v>
      </c>
      <c r="T15" s="68">
        <f>AVERAGE(E15,E17,E19,E21)</f>
        <v>2000.7289999999998</v>
      </c>
      <c r="U15" s="26">
        <f>AVERAGE(F15,F17,F19,F21)</f>
        <v>35.170774999999999</v>
      </c>
      <c r="V15" s="26">
        <f>AVERAGE(I15,I17,I19,I21)</f>
        <v>2001.2668000000001</v>
      </c>
      <c r="W15" s="26">
        <f>AVERAGE(J15,J17,J19,J21)</f>
        <v>35.282899999999998</v>
      </c>
      <c r="X15" s="26">
        <f>AVERAGE(M15,M17,M19,M21)</f>
        <v>2000.836</v>
      </c>
      <c r="Y15" s="27">
        <f>AVERAGE(N15,N17,N19,N21)</f>
        <v>34.818049999999999</v>
      </c>
    </row>
    <row r="16" spans="2:25" x14ac:dyDescent="0.3">
      <c r="B16" s="34"/>
      <c r="C16" s="33" t="s">
        <v>52</v>
      </c>
      <c r="D16" s="32">
        <v>1200</v>
      </c>
      <c r="E16" s="48">
        <v>1200.2375999999999</v>
      </c>
      <c r="F16" s="49">
        <v>34.756300000000003</v>
      </c>
      <c r="G16" s="49">
        <v>39.408299999999997</v>
      </c>
      <c r="H16" s="50">
        <v>40.271000000000001</v>
      </c>
      <c r="I16" s="48">
        <v>1200.0432000000001</v>
      </c>
      <c r="J16" s="49">
        <v>34.621699999999997</v>
      </c>
      <c r="K16" s="49">
        <v>39.313299999999998</v>
      </c>
      <c r="L16" s="50">
        <v>40.155500000000004</v>
      </c>
      <c r="M16" s="49">
        <v>1199.7375999999999</v>
      </c>
      <c r="N16" s="49">
        <v>34.277700000000003</v>
      </c>
      <c r="O16" s="49">
        <v>39.091000000000001</v>
      </c>
      <c r="P16" s="50">
        <v>39.7941</v>
      </c>
      <c r="Q16" s="69">
        <f t="shared" si="0"/>
        <v>1.979999999999412E-4</v>
      </c>
      <c r="R16" s="53">
        <f t="shared" si="1"/>
        <v>3.6000000000058209E-5</v>
      </c>
      <c r="S16" s="54">
        <f t="shared" si="2"/>
        <v>-2.1866666666672547E-4</v>
      </c>
      <c r="T16" s="68"/>
      <c r="U16" s="26"/>
      <c r="V16" s="26"/>
      <c r="W16" s="26"/>
      <c r="X16" s="26"/>
      <c r="Y16" s="27"/>
    </row>
    <row r="17" spans="2:25" ht="17.25" thickBot="1" x14ac:dyDescent="0.35">
      <c r="B17" s="34"/>
      <c r="C17" s="35"/>
      <c r="D17" s="34">
        <v>2000</v>
      </c>
      <c r="E17" s="20">
        <v>2000.1152</v>
      </c>
      <c r="F17" s="21">
        <v>36.982999999999997</v>
      </c>
      <c r="G17" s="21">
        <v>40.6873</v>
      </c>
      <c r="H17" s="22">
        <v>41.642899999999997</v>
      </c>
      <c r="I17" s="20">
        <v>2000.616</v>
      </c>
      <c r="J17" s="21">
        <v>36.806800000000003</v>
      </c>
      <c r="K17" s="21">
        <v>40.564700000000002</v>
      </c>
      <c r="L17" s="22">
        <v>41.494100000000003</v>
      </c>
      <c r="M17" s="21">
        <v>2000.7392</v>
      </c>
      <c r="N17" s="21">
        <v>36.363999999999997</v>
      </c>
      <c r="O17" s="21">
        <v>40.1905</v>
      </c>
      <c r="P17" s="22">
        <v>41.069099999999999</v>
      </c>
      <c r="Q17" s="38">
        <f t="shared" si="0"/>
        <v>5.7599999999979445E-5</v>
      </c>
      <c r="R17" s="39">
        <f t="shared" si="1"/>
        <v>3.0799999999999274E-4</v>
      </c>
      <c r="S17" s="40">
        <f t="shared" si="2"/>
        <v>3.6959999999999126E-4</v>
      </c>
      <c r="T17" s="68"/>
      <c r="U17" s="26"/>
      <c r="V17" s="26"/>
      <c r="W17" s="26"/>
      <c r="X17" s="26"/>
      <c r="Y17" s="27"/>
    </row>
    <row r="18" spans="2:25" x14ac:dyDescent="0.3">
      <c r="B18" s="34"/>
      <c r="C18" s="33" t="s">
        <v>53</v>
      </c>
      <c r="D18" s="32">
        <v>1200</v>
      </c>
      <c r="E18" s="48">
        <v>1201.7303999999999</v>
      </c>
      <c r="F18" s="49">
        <v>28.983000000000001</v>
      </c>
      <c r="G18" s="49">
        <v>35.4908</v>
      </c>
      <c r="H18" s="50">
        <v>36.125399999999999</v>
      </c>
      <c r="I18" s="48">
        <v>1201.4064000000001</v>
      </c>
      <c r="J18" s="49">
        <v>29.3901</v>
      </c>
      <c r="K18" s="49">
        <v>35.633800000000001</v>
      </c>
      <c r="L18" s="50">
        <v>36.313499999999998</v>
      </c>
      <c r="M18" s="49">
        <v>1209.0247999999999</v>
      </c>
      <c r="N18" s="49">
        <v>29.6693</v>
      </c>
      <c r="O18" s="49">
        <v>35.991999999999997</v>
      </c>
      <c r="P18" s="50">
        <v>36.735999999999997</v>
      </c>
      <c r="Q18" s="69">
        <f t="shared" si="0"/>
        <v>1.4419999999999314E-3</v>
      </c>
      <c r="R18" s="53">
        <f t="shared" si="1"/>
        <v>1.1720000000000634E-3</v>
      </c>
      <c r="S18" s="54">
        <f t="shared" si="2"/>
        <v>7.5206666666665948E-3</v>
      </c>
      <c r="T18" s="55"/>
      <c r="U18" s="30"/>
      <c r="V18" s="30"/>
      <c r="W18" s="30"/>
      <c r="X18" s="30"/>
      <c r="Y18" s="31"/>
    </row>
    <row r="19" spans="2:25" ht="17.25" thickBot="1" x14ac:dyDescent="0.35">
      <c r="B19" s="34"/>
      <c r="C19" s="35"/>
      <c r="D19" s="34">
        <v>2000</v>
      </c>
      <c r="E19" s="20">
        <v>2001.8815999999999</v>
      </c>
      <c r="F19" s="21">
        <v>31.045500000000001</v>
      </c>
      <c r="G19" s="21">
        <v>36.371000000000002</v>
      </c>
      <c r="H19" s="22">
        <v>37.061199999999999</v>
      </c>
      <c r="I19" s="20">
        <v>2003.2952</v>
      </c>
      <c r="J19" s="21">
        <v>31.754799999999999</v>
      </c>
      <c r="K19" s="21">
        <v>36.988700000000001</v>
      </c>
      <c r="L19" s="22">
        <v>37.777099999999997</v>
      </c>
      <c r="M19" s="21">
        <v>2001.0255999999999</v>
      </c>
      <c r="N19" s="21">
        <v>31.087299999999999</v>
      </c>
      <c r="O19" s="21">
        <v>36.469099999999997</v>
      </c>
      <c r="P19" s="22">
        <v>37.157299999999999</v>
      </c>
      <c r="Q19" s="38">
        <f t="shared" si="0"/>
        <v>9.4079999999996747E-4</v>
      </c>
      <c r="R19" s="39">
        <f t="shared" si="1"/>
        <v>1.6476000000000112E-3</v>
      </c>
      <c r="S19" s="40">
        <f t="shared" si="2"/>
        <v>5.1279999999997018E-4</v>
      </c>
      <c r="T19" s="55"/>
      <c r="U19" s="30"/>
      <c r="V19" s="30"/>
      <c r="W19" s="30"/>
      <c r="X19" s="30"/>
      <c r="Y19" s="31"/>
    </row>
    <row r="20" spans="2:25" x14ac:dyDescent="0.3">
      <c r="B20" s="34"/>
      <c r="C20" s="33" t="s">
        <v>54</v>
      </c>
      <c r="D20" s="32">
        <v>1200</v>
      </c>
      <c r="E20" s="48">
        <v>1200.4728</v>
      </c>
      <c r="F20" s="49">
        <v>33.433799999999998</v>
      </c>
      <c r="G20" s="49">
        <v>37.032400000000003</v>
      </c>
      <c r="H20" s="50">
        <v>38.680500000000002</v>
      </c>
      <c r="I20" s="48">
        <v>1200.7375999999999</v>
      </c>
      <c r="J20" s="49">
        <v>33.363</v>
      </c>
      <c r="K20" s="49">
        <v>37.002699999999997</v>
      </c>
      <c r="L20" s="50">
        <v>38.626199999999997</v>
      </c>
      <c r="M20" s="49">
        <v>1202.0576000000001</v>
      </c>
      <c r="N20" s="49">
        <v>33.055199999999999</v>
      </c>
      <c r="O20" s="49">
        <v>36.767899999999997</v>
      </c>
      <c r="P20" s="50">
        <v>38.368000000000002</v>
      </c>
      <c r="Q20" s="69">
        <f t="shared" si="0"/>
        <v>3.9400000000000546E-4</v>
      </c>
      <c r="R20" s="53">
        <f t="shared" si="1"/>
        <v>6.1466666666660781E-4</v>
      </c>
      <c r="S20" s="54">
        <f t="shared" si="2"/>
        <v>1.7146666666667443E-3</v>
      </c>
      <c r="T20" s="55"/>
      <c r="U20" s="30"/>
      <c r="V20" s="30"/>
      <c r="W20" s="30"/>
      <c r="X20" s="30"/>
      <c r="Y20" s="31"/>
    </row>
    <row r="21" spans="2:25" ht="17.25" thickBot="1" x14ac:dyDescent="0.35">
      <c r="B21" s="34"/>
      <c r="C21" s="35"/>
      <c r="D21" s="34">
        <v>2000</v>
      </c>
      <c r="E21" s="20">
        <v>2000.556</v>
      </c>
      <c r="F21" s="21">
        <v>35.543999999999997</v>
      </c>
      <c r="G21" s="21">
        <v>38.295699999999997</v>
      </c>
      <c r="H21" s="22">
        <v>39.933799999999998</v>
      </c>
      <c r="I21" s="20">
        <v>2000.6856</v>
      </c>
      <c r="J21" s="21">
        <v>35.533299999999997</v>
      </c>
      <c r="K21" s="21">
        <v>38.2898</v>
      </c>
      <c r="L21" s="22">
        <v>39.873699999999999</v>
      </c>
      <c r="M21" s="21">
        <v>2001.0896</v>
      </c>
      <c r="N21" s="21">
        <v>35.2913</v>
      </c>
      <c r="O21" s="21">
        <v>38.1023</v>
      </c>
      <c r="P21" s="22">
        <v>39.697600000000001</v>
      </c>
      <c r="Q21" s="38">
        <f t="shared" si="0"/>
        <v>2.7800000000001998E-4</v>
      </c>
      <c r="R21" s="39">
        <f t="shared" si="1"/>
        <v>3.428000000000111E-4</v>
      </c>
      <c r="S21" s="40">
        <f t="shared" si="2"/>
        <v>5.4480000000000923E-4</v>
      </c>
      <c r="T21" s="55"/>
      <c r="U21" s="30"/>
      <c r="V21" s="30"/>
      <c r="W21" s="30"/>
      <c r="X21" s="30"/>
      <c r="Y21" s="31"/>
    </row>
    <row r="22" spans="2:25" x14ac:dyDescent="0.3">
      <c r="B22" s="32" t="s">
        <v>55</v>
      </c>
      <c r="C22" s="33" t="s">
        <v>57</v>
      </c>
      <c r="D22" s="32">
        <v>850</v>
      </c>
      <c r="E22" s="48">
        <v>850.04639999999995</v>
      </c>
      <c r="F22" s="49">
        <v>36.800199999999997</v>
      </c>
      <c r="G22" s="49">
        <v>40.279899999999998</v>
      </c>
      <c r="H22" s="50">
        <v>39.3142</v>
      </c>
      <c r="I22" s="48">
        <v>850.09760000000006</v>
      </c>
      <c r="J22" s="49">
        <v>36.826099999999997</v>
      </c>
      <c r="K22" s="49">
        <v>40.273000000000003</v>
      </c>
      <c r="L22" s="50">
        <v>39.2273</v>
      </c>
      <c r="M22" s="49">
        <v>850.26639999999998</v>
      </c>
      <c r="N22" s="49">
        <v>36.540399999999998</v>
      </c>
      <c r="O22" s="49">
        <v>40.083799999999997</v>
      </c>
      <c r="P22" s="50">
        <v>39.028399999999998</v>
      </c>
      <c r="Q22" s="69">
        <f t="shared" si="0"/>
        <v>5.4588235294057302E-5</v>
      </c>
      <c r="R22" s="53">
        <f t="shared" si="1"/>
        <v>1.1482352941183148E-4</v>
      </c>
      <c r="S22" s="54">
        <f t="shared" si="2"/>
        <v>3.1341176470585413E-4</v>
      </c>
      <c r="T22" s="68">
        <f>AVERAGE(E22,E24,E26,E28)</f>
        <v>850.48260000000005</v>
      </c>
      <c r="U22" s="26">
        <f>AVERAGE(F22,F24,F26,F28)</f>
        <v>35.271974999999998</v>
      </c>
      <c r="V22" s="26">
        <f>AVERAGE(I22,I24,I26,I28)</f>
        <v>850.42700000000013</v>
      </c>
      <c r="W22" s="26">
        <f>AVERAGE(J22,J24,J26,J28)</f>
        <v>35.278149999999997</v>
      </c>
      <c r="X22" s="26">
        <f>AVERAGE(M22,M24,M26,M28)</f>
        <v>850.33600000000001</v>
      </c>
      <c r="Y22" s="27">
        <f>AVERAGE(N22,N24,N26,N28)</f>
        <v>35.094700000000003</v>
      </c>
    </row>
    <row r="23" spans="2:25" ht="17.25" thickBot="1" x14ac:dyDescent="0.35">
      <c r="B23" s="34" t="s">
        <v>56</v>
      </c>
      <c r="C23" s="35"/>
      <c r="D23" s="34">
        <v>1500</v>
      </c>
      <c r="E23" s="20">
        <v>1499.712</v>
      </c>
      <c r="F23" s="21">
        <v>39.905999999999999</v>
      </c>
      <c r="G23" s="21">
        <v>42.515099999999997</v>
      </c>
      <c r="H23" s="22">
        <v>41.854500000000002</v>
      </c>
      <c r="I23" s="20">
        <v>1499.8968</v>
      </c>
      <c r="J23" s="21">
        <v>39.894199999999998</v>
      </c>
      <c r="K23" s="21">
        <v>42.522399999999998</v>
      </c>
      <c r="L23" s="22">
        <v>41.758200000000002</v>
      </c>
      <c r="M23" s="21">
        <v>1500.4007999999999</v>
      </c>
      <c r="N23" s="21">
        <v>39.685200000000002</v>
      </c>
      <c r="O23" s="21">
        <v>42.371200000000002</v>
      </c>
      <c r="P23" s="22">
        <v>41.563899999999997</v>
      </c>
      <c r="Q23" s="38">
        <f t="shared" si="0"/>
        <v>-1.9200000000000727E-4</v>
      </c>
      <c r="R23" s="39">
        <f t="shared" si="1"/>
        <v>-6.8800000000010183E-5</v>
      </c>
      <c r="S23" s="40">
        <f t="shared" si="2"/>
        <v>2.6719999999992675E-4</v>
      </c>
      <c r="T23" s="68">
        <f>AVERAGE(E23,E25,E27,E29)</f>
        <v>1500.2163999999998</v>
      </c>
      <c r="U23" s="26">
        <f>AVERAGE(F23,F25,F27,F29)</f>
        <v>38.068925</v>
      </c>
      <c r="V23" s="26">
        <f>AVERAGE(I23,I25,I27,I29)</f>
        <v>1500.3422</v>
      </c>
      <c r="W23" s="26">
        <f>AVERAGE(J23,J25,J27,J29)</f>
        <v>38.064300000000003</v>
      </c>
      <c r="X23" s="26">
        <f>AVERAGE(M23,M25,M27,M29)</f>
        <v>1500.7166</v>
      </c>
      <c r="Y23" s="27">
        <f>AVERAGE(N23,N25,N27,N29)</f>
        <v>37.952449999999999</v>
      </c>
    </row>
    <row r="24" spans="2:25" x14ac:dyDescent="0.3">
      <c r="B24" s="34"/>
      <c r="C24" s="33" t="s">
        <v>58</v>
      </c>
      <c r="D24" s="32">
        <v>850</v>
      </c>
      <c r="E24" s="48">
        <v>850.76160000000004</v>
      </c>
      <c r="F24" s="49">
        <v>33.585500000000003</v>
      </c>
      <c r="G24" s="49">
        <v>39.8613</v>
      </c>
      <c r="H24" s="50">
        <v>40.708799999999997</v>
      </c>
      <c r="I24" s="48">
        <v>850.82560000000001</v>
      </c>
      <c r="J24" s="49">
        <v>33.552</v>
      </c>
      <c r="K24" s="49">
        <v>39.7973</v>
      </c>
      <c r="L24" s="50">
        <v>40.6374</v>
      </c>
      <c r="M24" s="49">
        <v>849.98800000000006</v>
      </c>
      <c r="N24" s="49">
        <v>33.375599999999999</v>
      </c>
      <c r="O24" s="49">
        <v>39.733199999999997</v>
      </c>
      <c r="P24" s="50">
        <v>40.524799999999999</v>
      </c>
      <c r="Q24" s="69">
        <f t="shared" si="0"/>
        <v>8.9600000000005181E-4</v>
      </c>
      <c r="R24" s="53">
        <f t="shared" si="1"/>
        <v>9.7129411764706889E-4</v>
      </c>
      <c r="S24" s="54">
        <f t="shared" si="2"/>
        <v>-1.411764705875719E-5</v>
      </c>
      <c r="T24" s="55"/>
      <c r="U24" s="30"/>
      <c r="V24" s="30"/>
      <c r="W24" s="30"/>
      <c r="X24" s="30"/>
      <c r="Y24" s="31"/>
    </row>
    <row r="25" spans="2:25" ht="17.25" thickBot="1" x14ac:dyDescent="0.35">
      <c r="B25" s="34"/>
      <c r="C25" s="35"/>
      <c r="D25" s="34">
        <v>1500</v>
      </c>
      <c r="E25" s="20">
        <v>1500.4023999999999</v>
      </c>
      <c r="F25" s="21">
        <v>35.7652</v>
      </c>
      <c r="G25" s="21">
        <v>40.789499999999997</v>
      </c>
      <c r="H25" s="22">
        <v>41.639800000000001</v>
      </c>
      <c r="I25" s="20">
        <v>1500.3616</v>
      </c>
      <c r="J25" s="21">
        <v>35.781300000000002</v>
      </c>
      <c r="K25" s="21">
        <v>40.792099999999998</v>
      </c>
      <c r="L25" s="22">
        <v>41.548499999999997</v>
      </c>
      <c r="M25" s="21">
        <v>1500.4544000000001</v>
      </c>
      <c r="N25" s="21">
        <v>35.709200000000003</v>
      </c>
      <c r="O25" s="21">
        <v>40.683599999999998</v>
      </c>
      <c r="P25" s="22">
        <v>41.514699999999998</v>
      </c>
      <c r="Q25" s="38">
        <f t="shared" si="0"/>
        <v>2.6826666666662883E-4</v>
      </c>
      <c r="R25" s="39">
        <f t="shared" si="1"/>
        <v>2.4106666666663537E-4</v>
      </c>
      <c r="S25" s="40">
        <f t="shared" si="2"/>
        <v>3.0293333333338522E-4</v>
      </c>
      <c r="T25" s="55"/>
      <c r="U25" s="30"/>
      <c r="V25" s="30"/>
      <c r="W25" s="30"/>
      <c r="X25" s="30"/>
      <c r="Y25" s="31"/>
    </row>
    <row r="26" spans="2:25" x14ac:dyDescent="0.3">
      <c r="B26" s="34"/>
      <c r="C26" s="33" t="s">
        <v>59</v>
      </c>
      <c r="D26" s="32">
        <v>850</v>
      </c>
      <c r="E26" s="48">
        <v>850.5616</v>
      </c>
      <c r="F26" s="49">
        <v>33.794800000000002</v>
      </c>
      <c r="G26" s="49">
        <v>37.300199999999997</v>
      </c>
      <c r="H26" s="50">
        <v>37.872100000000003</v>
      </c>
      <c r="I26" s="48">
        <v>850.50639999999999</v>
      </c>
      <c r="J26" s="49">
        <v>33.798999999999999</v>
      </c>
      <c r="K26" s="49">
        <v>37.308599999999998</v>
      </c>
      <c r="L26" s="50">
        <v>37.866</v>
      </c>
      <c r="M26" s="49">
        <v>850.44</v>
      </c>
      <c r="N26" s="49">
        <v>33.682499999999997</v>
      </c>
      <c r="O26" s="49">
        <v>37.229900000000001</v>
      </c>
      <c r="P26" s="50">
        <v>37.830500000000001</v>
      </c>
      <c r="Q26" s="69">
        <f t="shared" si="0"/>
        <v>6.6070588235293945E-4</v>
      </c>
      <c r="R26" s="53">
        <f t="shared" si="1"/>
        <v>5.9576470588233537E-4</v>
      </c>
      <c r="S26" s="54">
        <f t="shared" si="2"/>
        <v>5.1764705882359366E-4</v>
      </c>
      <c r="T26" s="55"/>
      <c r="U26" s="30"/>
      <c r="V26" s="30"/>
      <c r="W26" s="30"/>
      <c r="X26" s="30"/>
      <c r="Y26" s="31"/>
    </row>
    <row r="27" spans="2:25" ht="17.25" thickBot="1" x14ac:dyDescent="0.35">
      <c r="B27" s="34"/>
      <c r="C27" s="35"/>
      <c r="D27" s="34">
        <v>1500</v>
      </c>
      <c r="E27" s="20">
        <v>1500.5968</v>
      </c>
      <c r="F27" s="21">
        <v>36.395499999999998</v>
      </c>
      <c r="G27" s="21">
        <v>38.9895</v>
      </c>
      <c r="H27" s="22">
        <v>39.581000000000003</v>
      </c>
      <c r="I27" s="20">
        <v>1500.7888</v>
      </c>
      <c r="J27" s="21">
        <v>36.399299999999997</v>
      </c>
      <c r="K27" s="21">
        <v>38.945700000000002</v>
      </c>
      <c r="L27" s="22">
        <v>39.530700000000003</v>
      </c>
      <c r="M27" s="21">
        <v>1501.376</v>
      </c>
      <c r="N27" s="21">
        <v>36.334299999999999</v>
      </c>
      <c r="O27" s="21">
        <v>38.848500000000001</v>
      </c>
      <c r="P27" s="22">
        <v>39.438000000000002</v>
      </c>
      <c r="Q27" s="38">
        <f t="shared" si="0"/>
        <v>3.9786666666668678E-4</v>
      </c>
      <c r="R27" s="39">
        <f t="shared" si="1"/>
        <v>5.2586666666669163E-4</v>
      </c>
      <c r="S27" s="40">
        <f t="shared" si="2"/>
        <v>9.1733333333331754E-4</v>
      </c>
      <c r="T27" s="55"/>
      <c r="U27" s="30"/>
      <c r="V27" s="30"/>
      <c r="W27" s="30"/>
      <c r="X27" s="30"/>
      <c r="Y27" s="31"/>
    </row>
    <row r="28" spans="2:25" x14ac:dyDescent="0.3">
      <c r="B28" s="34"/>
      <c r="C28" s="33" t="s">
        <v>54</v>
      </c>
      <c r="D28" s="32">
        <v>850</v>
      </c>
      <c r="E28" s="48">
        <v>850.56079999999997</v>
      </c>
      <c r="F28" s="49">
        <v>36.907400000000003</v>
      </c>
      <c r="G28" s="49">
        <v>39.058399999999999</v>
      </c>
      <c r="H28" s="50">
        <v>40.133899999999997</v>
      </c>
      <c r="I28" s="48">
        <v>850.27840000000003</v>
      </c>
      <c r="J28" s="49">
        <v>36.935499999999998</v>
      </c>
      <c r="K28" s="49">
        <v>38.970100000000002</v>
      </c>
      <c r="L28" s="50">
        <v>40.0276</v>
      </c>
      <c r="M28" s="49">
        <v>850.64959999999996</v>
      </c>
      <c r="N28" s="49">
        <v>36.780299999999997</v>
      </c>
      <c r="O28" s="49">
        <v>38.839799999999997</v>
      </c>
      <c r="P28" s="50">
        <v>39.885300000000001</v>
      </c>
      <c r="Q28" s="69">
        <f t="shared" si="0"/>
        <v>6.5976470588232001E-4</v>
      </c>
      <c r="R28" s="53">
        <f t="shared" si="1"/>
        <v>3.2752941176474504E-4</v>
      </c>
      <c r="S28" s="54">
        <f t="shared" si="2"/>
        <v>7.6423529411760466E-4</v>
      </c>
      <c r="T28" s="55"/>
      <c r="U28" s="30"/>
      <c r="V28" s="30"/>
      <c r="W28" s="30"/>
      <c r="X28" s="30"/>
      <c r="Y28" s="31"/>
    </row>
    <row r="29" spans="2:25" ht="17.25" thickBot="1" x14ac:dyDescent="0.35">
      <c r="B29" s="36"/>
      <c r="C29" s="37"/>
      <c r="D29" s="36">
        <v>1500</v>
      </c>
      <c r="E29" s="20">
        <v>1500.1543999999999</v>
      </c>
      <c r="F29" s="21">
        <v>40.209000000000003</v>
      </c>
      <c r="G29" s="21">
        <v>41.42</v>
      </c>
      <c r="H29" s="22">
        <v>42.436300000000003</v>
      </c>
      <c r="I29" s="20">
        <v>1500.3216</v>
      </c>
      <c r="J29" s="21">
        <v>40.182400000000001</v>
      </c>
      <c r="K29" s="21">
        <v>41.356499999999997</v>
      </c>
      <c r="L29" s="22">
        <v>42.346299999999999</v>
      </c>
      <c r="M29" s="21">
        <v>1500.6351999999999</v>
      </c>
      <c r="N29" s="21">
        <v>40.081099999999999</v>
      </c>
      <c r="O29" s="21">
        <v>41.232100000000003</v>
      </c>
      <c r="P29" s="22">
        <v>42.2149</v>
      </c>
      <c r="Q29" s="38">
        <f t="shared" si="0"/>
        <v>1.0293333333326397E-4</v>
      </c>
      <c r="R29" s="39">
        <f t="shared" si="1"/>
        <v>2.1439999999999296E-4</v>
      </c>
      <c r="S29" s="40">
        <f t="shared" si="2"/>
        <v>4.2346666666662712E-4</v>
      </c>
      <c r="T29" s="55"/>
      <c r="U29" s="30"/>
      <c r="V29" s="30"/>
      <c r="W29" s="30"/>
      <c r="X29" s="30"/>
      <c r="Y29" s="31"/>
    </row>
    <row r="30" spans="2:25" x14ac:dyDescent="0.3">
      <c r="B30" s="33" t="s">
        <v>60</v>
      </c>
      <c r="C30" s="63" t="s">
        <v>62</v>
      </c>
      <c r="D30" s="32">
        <v>850</v>
      </c>
      <c r="E30" s="48">
        <v>847.70399999999995</v>
      </c>
      <c r="F30" s="49">
        <v>38.978499999999997</v>
      </c>
      <c r="G30" s="49">
        <v>43.378799999999998</v>
      </c>
      <c r="H30" s="50">
        <v>44.449300000000001</v>
      </c>
      <c r="I30" s="48">
        <v>847.52160000000003</v>
      </c>
      <c r="J30" s="49">
        <v>39.711399999999998</v>
      </c>
      <c r="K30" s="49">
        <v>43.9071</v>
      </c>
      <c r="L30" s="50">
        <v>45.029000000000003</v>
      </c>
      <c r="M30" s="49">
        <v>851.3528</v>
      </c>
      <c r="N30" s="49">
        <v>39.089199999999998</v>
      </c>
      <c r="O30" s="49">
        <v>43.450099999999999</v>
      </c>
      <c r="P30" s="50">
        <v>44.438600000000001</v>
      </c>
      <c r="Q30" s="69">
        <f t="shared" si="0"/>
        <v>-2.7011764705882932E-3</v>
      </c>
      <c r="R30" s="53">
        <f t="shared" si="1"/>
        <v>-2.9157647058823117E-3</v>
      </c>
      <c r="S30" s="54">
        <f t="shared" si="2"/>
        <v>1.5915294117647082E-3</v>
      </c>
      <c r="T30" s="68">
        <f>AVERAGE(E30,E32,E34)</f>
        <v>848.75066666666669</v>
      </c>
      <c r="U30" s="26">
        <f>AVERAGE(F30,F32,F34)</f>
        <v>39.788499999999999</v>
      </c>
      <c r="V30" s="26">
        <f>AVERAGE(I30,I32,I34)</f>
        <v>848.00079999999991</v>
      </c>
      <c r="W30" s="26">
        <f>AVERAGE(J30,J32,J34)</f>
        <v>40.460799999999999</v>
      </c>
      <c r="X30" s="26">
        <f>AVERAGE(M30,M32,M34)</f>
        <v>848.84080000000006</v>
      </c>
      <c r="Y30" s="27">
        <f>AVERAGE(N30,N32,N34)</f>
        <v>39.983699999999999</v>
      </c>
    </row>
    <row r="31" spans="2:25" ht="17.25" thickBot="1" x14ac:dyDescent="0.35">
      <c r="B31" s="35" t="s">
        <v>61</v>
      </c>
      <c r="C31" s="64"/>
      <c r="D31" s="34">
        <v>1500</v>
      </c>
      <c r="E31" s="20">
        <v>1502.4104</v>
      </c>
      <c r="F31" s="21">
        <v>40.186799999999998</v>
      </c>
      <c r="G31" s="21">
        <v>44.17</v>
      </c>
      <c r="H31" s="22">
        <v>45.640500000000003</v>
      </c>
      <c r="I31" s="20">
        <v>1496.9503999999999</v>
      </c>
      <c r="J31" s="21">
        <v>41.219499999999996</v>
      </c>
      <c r="K31" s="21">
        <v>44.962000000000003</v>
      </c>
      <c r="L31" s="22">
        <v>46.0901</v>
      </c>
      <c r="M31" s="21">
        <v>1505.5183999999999</v>
      </c>
      <c r="N31" s="21">
        <v>40.857599999999998</v>
      </c>
      <c r="O31" s="21">
        <v>44.742600000000003</v>
      </c>
      <c r="P31" s="22">
        <v>46.066200000000002</v>
      </c>
      <c r="Q31" s="38">
        <f t="shared" si="0"/>
        <v>1.6069333333333209E-3</v>
      </c>
      <c r="R31" s="39">
        <f t="shared" si="1"/>
        <v>-2.0330666666667032E-3</v>
      </c>
      <c r="S31" s="40">
        <f t="shared" si="2"/>
        <v>3.678933333333286E-3</v>
      </c>
      <c r="T31" s="68">
        <f>AVERAGE(E31,E33,E35)</f>
        <v>1500.5119999999999</v>
      </c>
      <c r="U31" s="26">
        <f>AVERAGE(F31,F33,F35)</f>
        <v>40.790833333333332</v>
      </c>
      <c r="V31" s="26">
        <f>AVERAGE(I31,I33,I35)</f>
        <v>1499.6514666666665</v>
      </c>
      <c r="W31" s="26">
        <f>AVERAGE(J31,J33,J35)</f>
        <v>41.6449</v>
      </c>
      <c r="X31" s="26">
        <f>AVERAGE(M31,M33,M35)</f>
        <v>1500.4666666666665</v>
      </c>
      <c r="Y31" s="27">
        <f>AVERAGE(N31,N33,N35)</f>
        <v>41.357366666666671</v>
      </c>
    </row>
    <row r="32" spans="2:25" x14ac:dyDescent="0.3">
      <c r="B32" s="35"/>
      <c r="C32" s="63" t="s">
        <v>63</v>
      </c>
      <c r="D32" s="32">
        <v>850</v>
      </c>
      <c r="E32" s="48">
        <v>848.70799999999997</v>
      </c>
      <c r="F32" s="49">
        <v>40.536900000000003</v>
      </c>
      <c r="G32" s="49">
        <v>45.617699999999999</v>
      </c>
      <c r="H32" s="50">
        <v>46.473100000000002</v>
      </c>
      <c r="I32" s="48">
        <v>846.59519999999998</v>
      </c>
      <c r="J32" s="49">
        <v>41.227699999999999</v>
      </c>
      <c r="K32" s="49">
        <v>46.048999999999999</v>
      </c>
      <c r="L32" s="50">
        <v>46.712400000000002</v>
      </c>
      <c r="M32" s="49">
        <v>845.50720000000001</v>
      </c>
      <c r="N32" s="49">
        <v>40.907699999999998</v>
      </c>
      <c r="O32" s="49">
        <v>45.713099999999997</v>
      </c>
      <c r="P32" s="50">
        <v>46.151499999999999</v>
      </c>
      <c r="Q32" s="69">
        <f t="shared" si="0"/>
        <v>-1.5200000000000352E-3</v>
      </c>
      <c r="R32" s="53">
        <f t="shared" si="1"/>
        <v>-4.0056470588235565E-3</v>
      </c>
      <c r="S32" s="54">
        <f t="shared" si="2"/>
        <v>-5.2856470588235156E-3</v>
      </c>
      <c r="T32" s="55"/>
      <c r="U32" s="30"/>
      <c r="V32" s="30"/>
      <c r="W32" s="30"/>
      <c r="X32" s="30"/>
      <c r="Y32" s="31"/>
    </row>
    <row r="33" spans="2:25" ht="17.25" thickBot="1" x14ac:dyDescent="0.35">
      <c r="B33" s="35"/>
      <c r="C33" s="64"/>
      <c r="D33" s="34">
        <v>1500</v>
      </c>
      <c r="E33" s="20">
        <v>1498.768</v>
      </c>
      <c r="F33" s="21">
        <v>41.276299999999999</v>
      </c>
      <c r="G33" s="21">
        <v>46.039000000000001</v>
      </c>
      <c r="H33" s="22">
        <v>46.823300000000003</v>
      </c>
      <c r="I33" s="20">
        <v>1500.9975999999999</v>
      </c>
      <c r="J33" s="21">
        <v>42.098199999999999</v>
      </c>
      <c r="K33" s="21">
        <v>46.738399999999999</v>
      </c>
      <c r="L33" s="22">
        <v>47.2898</v>
      </c>
      <c r="M33" s="21">
        <v>1497.5</v>
      </c>
      <c r="N33" s="21">
        <v>41.9163</v>
      </c>
      <c r="O33" s="21">
        <v>46.500100000000003</v>
      </c>
      <c r="P33" s="22">
        <v>47.011699999999998</v>
      </c>
      <c r="Q33" s="38">
        <f t="shared" si="0"/>
        <v>-8.213333333333139E-4</v>
      </c>
      <c r="R33" s="39">
        <f t="shared" si="1"/>
        <v>6.6506666666661359E-4</v>
      </c>
      <c r="S33" s="40">
        <f t="shared" si="2"/>
        <v>-1.6666666666666668E-3</v>
      </c>
      <c r="T33" s="55"/>
      <c r="U33" s="30"/>
      <c r="V33" s="30"/>
      <c r="W33" s="30"/>
      <c r="X33" s="30"/>
      <c r="Y33" s="31"/>
    </row>
    <row r="34" spans="2:25" x14ac:dyDescent="0.3">
      <c r="B34" s="35"/>
      <c r="C34" s="33" t="s">
        <v>64</v>
      </c>
      <c r="D34" s="66">
        <v>850</v>
      </c>
      <c r="E34" s="48">
        <v>849.84</v>
      </c>
      <c r="F34" s="49">
        <v>39.850099999999998</v>
      </c>
      <c r="G34" s="49">
        <v>44.3874</v>
      </c>
      <c r="H34" s="50">
        <v>45.453299999999999</v>
      </c>
      <c r="I34" s="48">
        <v>849.88559999999995</v>
      </c>
      <c r="J34" s="49">
        <v>40.443300000000001</v>
      </c>
      <c r="K34" s="49">
        <v>44.6173</v>
      </c>
      <c r="L34" s="50">
        <v>45.488500000000002</v>
      </c>
      <c r="M34" s="49">
        <v>849.66240000000005</v>
      </c>
      <c r="N34" s="49">
        <v>39.9542</v>
      </c>
      <c r="O34" s="49">
        <v>44.181399999999996</v>
      </c>
      <c r="P34" s="50">
        <v>44.997500000000002</v>
      </c>
      <c r="Q34" s="69">
        <f t="shared" si="0"/>
        <v>-1.8823529411760961E-4</v>
      </c>
      <c r="R34" s="53">
        <f t="shared" si="1"/>
        <v>-1.3458823529417178E-4</v>
      </c>
      <c r="S34" s="54">
        <f t="shared" si="2"/>
        <v>-3.97176470588179E-4</v>
      </c>
      <c r="T34" s="55"/>
      <c r="U34" s="30"/>
      <c r="V34" s="30"/>
      <c r="W34" s="30"/>
      <c r="X34" s="30"/>
      <c r="Y34" s="31"/>
    </row>
    <row r="35" spans="2:25" ht="17.25" thickBot="1" x14ac:dyDescent="0.35">
      <c r="B35" s="37"/>
      <c r="C35" s="37"/>
      <c r="D35" s="67">
        <v>1500</v>
      </c>
      <c r="E35" s="20">
        <v>1500.3576</v>
      </c>
      <c r="F35" s="21">
        <v>40.909399999999998</v>
      </c>
      <c r="G35" s="21">
        <v>45.046300000000002</v>
      </c>
      <c r="H35" s="22">
        <v>46.1038</v>
      </c>
      <c r="I35" s="20">
        <v>1501.0064</v>
      </c>
      <c r="J35" s="21">
        <v>41.616999999999997</v>
      </c>
      <c r="K35" s="21">
        <v>45.557499999999997</v>
      </c>
      <c r="L35" s="22">
        <v>46.2547</v>
      </c>
      <c r="M35" s="21">
        <v>1498.3815999999999</v>
      </c>
      <c r="N35" s="21">
        <v>41.298200000000001</v>
      </c>
      <c r="O35" s="21">
        <v>45.3155</v>
      </c>
      <c r="P35" s="22">
        <v>45.922499999999999</v>
      </c>
      <c r="Q35" s="38">
        <f>(E35-D35)/D35</f>
        <v>2.3840000000003176E-4</v>
      </c>
      <c r="R35" s="39">
        <f t="shared" si="1"/>
        <v>6.7093333333332337E-4</v>
      </c>
      <c r="S35" s="40">
        <f t="shared" si="2"/>
        <v>-1.0789333333333768E-3</v>
      </c>
      <c r="T35" s="56"/>
      <c r="U35" s="41"/>
      <c r="V35" s="41"/>
      <c r="W35" s="41"/>
      <c r="X35" s="41"/>
      <c r="Y35" s="42"/>
    </row>
    <row r="36" spans="2:25" x14ac:dyDescent="0.3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 t="s">
        <v>74</v>
      </c>
      <c r="Q36" s="43">
        <f>AVERAGE(Q4:Q35)</f>
        <v>3.270958753501254E-4</v>
      </c>
      <c r="R36" s="43">
        <f>AVERAGE(R4:R35)</f>
        <v>3.4260143907562682E-4</v>
      </c>
      <c r="S36" s="43">
        <f>AVERAGE(S4:S35)</f>
        <v>1.2380080497198854E-3</v>
      </c>
      <c r="T36" s="10"/>
      <c r="U36" s="10"/>
      <c r="V36" s="10"/>
      <c r="W36" s="10"/>
      <c r="X36" s="10"/>
      <c r="Y36" s="10"/>
    </row>
  </sheetData>
  <mergeCells count="7">
    <mergeCell ref="V2:W2"/>
    <mergeCell ref="X2:Y2"/>
    <mergeCell ref="E2:H2"/>
    <mergeCell ref="I2:L2"/>
    <mergeCell ref="M2:P2"/>
    <mergeCell ref="Q2:S2"/>
    <mergeCell ref="T2:U2"/>
  </mergeCells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6"/>
  <sheetViews>
    <sheetView tabSelected="1" topLeftCell="H1" workbookViewId="0">
      <selection activeCell="T12" sqref="T12"/>
    </sheetView>
  </sheetViews>
  <sheetFormatPr defaultRowHeight="16.5" x14ac:dyDescent="0.3"/>
  <cols>
    <col min="3" max="3" width="14.25" bestFit="1" customWidth="1"/>
    <col min="4" max="4" width="13.875" bestFit="1" customWidth="1"/>
    <col min="18" max="19" width="9.25" bestFit="1" customWidth="1"/>
  </cols>
  <sheetData>
    <row r="1" spans="2:25" ht="17.25" thickBot="1" x14ac:dyDescent="0.35"/>
    <row r="2" spans="2:25" ht="17.25" thickBot="1" x14ac:dyDescent="0.35">
      <c r="B2" s="11"/>
      <c r="C2" s="11"/>
      <c r="D2" s="12"/>
      <c r="E2" s="13" t="s">
        <v>79</v>
      </c>
      <c r="F2" s="14"/>
      <c r="G2" s="14"/>
      <c r="H2" s="15"/>
      <c r="I2" s="13" t="s">
        <v>80</v>
      </c>
      <c r="J2" s="14"/>
      <c r="K2" s="14"/>
      <c r="L2" s="15"/>
      <c r="M2" s="14" t="s">
        <v>81</v>
      </c>
      <c r="N2" s="14"/>
      <c r="O2" s="14"/>
      <c r="P2" s="15"/>
      <c r="Q2" s="57" t="s">
        <v>82</v>
      </c>
      <c r="R2" s="58"/>
      <c r="S2" s="59"/>
      <c r="T2" s="13" t="s">
        <v>73</v>
      </c>
      <c r="U2" s="14"/>
      <c r="V2" s="14" t="s">
        <v>75</v>
      </c>
      <c r="W2" s="14"/>
      <c r="X2" s="14" t="s">
        <v>76</v>
      </c>
      <c r="Y2" s="15"/>
    </row>
    <row r="3" spans="2:25" ht="17.25" thickBot="1" x14ac:dyDescent="0.35">
      <c r="B3" s="16"/>
      <c r="C3" s="16"/>
      <c r="D3" s="17" t="s">
        <v>65</v>
      </c>
      <c r="E3" s="44" t="s">
        <v>37</v>
      </c>
      <c r="F3" s="45" t="s">
        <v>38</v>
      </c>
      <c r="G3" s="45" t="s">
        <v>39</v>
      </c>
      <c r="H3" s="46" t="s">
        <v>40</v>
      </c>
      <c r="I3" s="44" t="s">
        <v>37</v>
      </c>
      <c r="J3" s="45" t="s">
        <v>38</v>
      </c>
      <c r="K3" s="45" t="s">
        <v>39</v>
      </c>
      <c r="L3" s="46" t="s">
        <v>40</v>
      </c>
      <c r="M3" s="45" t="s">
        <v>37</v>
      </c>
      <c r="N3" s="45" t="s">
        <v>38</v>
      </c>
      <c r="O3" s="45" t="s">
        <v>39</v>
      </c>
      <c r="P3" s="46" t="s">
        <v>40</v>
      </c>
      <c r="Q3" s="56" t="s">
        <v>83</v>
      </c>
      <c r="R3" s="41" t="s">
        <v>77</v>
      </c>
      <c r="S3" s="42" t="s">
        <v>78</v>
      </c>
      <c r="T3" s="60" t="s">
        <v>71</v>
      </c>
      <c r="U3" s="61" t="s">
        <v>72</v>
      </c>
      <c r="V3" s="61" t="s">
        <v>71</v>
      </c>
      <c r="W3" s="61" t="s">
        <v>72</v>
      </c>
      <c r="X3" s="61" t="s">
        <v>71</v>
      </c>
      <c r="Y3" s="62" t="s">
        <v>72</v>
      </c>
    </row>
    <row r="4" spans="2:25" x14ac:dyDescent="0.3">
      <c r="B4" s="32" t="s">
        <v>42</v>
      </c>
      <c r="C4" s="33" t="s">
        <v>43</v>
      </c>
      <c r="D4" s="33">
        <v>4000</v>
      </c>
      <c r="E4" s="48">
        <v>4002.0567999999998</v>
      </c>
      <c r="F4" s="49">
        <v>40.278599999999997</v>
      </c>
      <c r="G4" s="49">
        <v>42.121099999999998</v>
      </c>
      <c r="H4" s="50">
        <v>43.151400000000002</v>
      </c>
      <c r="I4" s="48">
        <v>4008.42</v>
      </c>
      <c r="J4" s="49">
        <v>40.010800000000003</v>
      </c>
      <c r="K4" s="49">
        <v>41.928800000000003</v>
      </c>
      <c r="L4" s="50">
        <v>42.9148</v>
      </c>
      <c r="M4" s="49">
        <v>4006.3751999999999</v>
      </c>
      <c r="N4" s="49">
        <v>39.506900000000002</v>
      </c>
      <c r="O4" s="49">
        <v>41.660899999999998</v>
      </c>
      <c r="P4" s="50">
        <v>42.681100000000001</v>
      </c>
      <c r="Q4" s="69">
        <f t="shared" ref="Q4:Q35" si="0">(E4-D4)/D4</f>
        <v>5.1419999999995981E-4</v>
      </c>
      <c r="R4" s="53">
        <f t="shared" ref="R4:R35" si="1">(I4-D4)/D4</f>
        <v>2.1050000000000183E-3</v>
      </c>
      <c r="S4" s="54">
        <f t="shared" ref="S4:S35" si="2">(M4-D4)/D4</f>
        <v>1.5937999999999875E-3</v>
      </c>
      <c r="T4" s="68">
        <f>AVERAGE(E4,E6)</f>
        <v>4008.1867999999999</v>
      </c>
      <c r="U4" s="26">
        <f>AVERAGE(F4,F6)</f>
        <v>38.518450000000001</v>
      </c>
      <c r="V4" s="26">
        <f>AVERAGE(I4,I6)</f>
        <v>4005.1840000000002</v>
      </c>
      <c r="W4" s="26">
        <f>AVERAGE(J4,J6)</f>
        <v>38.272000000000006</v>
      </c>
      <c r="X4" s="26">
        <f>AVERAGE(M4,M6)</f>
        <v>4013.3928000000001</v>
      </c>
      <c r="Y4" s="27">
        <f>AVERAGE(N4,N6)</f>
        <v>37.754599999999996</v>
      </c>
    </row>
    <row r="5" spans="2:25" ht="17.25" thickBot="1" x14ac:dyDescent="0.35">
      <c r="B5" s="34" t="s">
        <v>44</v>
      </c>
      <c r="C5" s="35"/>
      <c r="D5" s="35">
        <v>6000</v>
      </c>
      <c r="E5" s="20">
        <v>6003.2575999999999</v>
      </c>
      <c r="F5" s="21">
        <v>41.373800000000003</v>
      </c>
      <c r="G5" s="21">
        <v>43.052900000000001</v>
      </c>
      <c r="H5" s="22">
        <v>44.2804</v>
      </c>
      <c r="I5" s="20">
        <v>6003.1440000000002</v>
      </c>
      <c r="J5" s="21">
        <v>41.243699999999997</v>
      </c>
      <c r="K5" s="21">
        <v>42.846800000000002</v>
      </c>
      <c r="L5" s="22">
        <v>43.998399999999997</v>
      </c>
      <c r="M5" s="21">
        <v>6021.26</v>
      </c>
      <c r="N5" s="21">
        <v>40.613700000000001</v>
      </c>
      <c r="O5" s="21">
        <v>42.417700000000004</v>
      </c>
      <c r="P5" s="22">
        <v>43.537199999999999</v>
      </c>
      <c r="Q5" s="38">
        <f t="shared" si="0"/>
        <v>5.4293333333331852E-4</v>
      </c>
      <c r="R5" s="39">
        <f t="shared" si="1"/>
        <v>5.2400000000003876E-4</v>
      </c>
      <c r="S5" s="40">
        <f t="shared" si="2"/>
        <v>3.5433333333333697E-3</v>
      </c>
      <c r="T5" s="68">
        <f>AVERAGE(E5,E7)</f>
        <v>6007.2132000000001</v>
      </c>
      <c r="U5" s="26">
        <f>AVERAGE(F5,F7)</f>
        <v>39.807050000000004</v>
      </c>
      <c r="V5" s="26">
        <f>AVERAGE(I5,I7)</f>
        <v>6004.3816000000006</v>
      </c>
      <c r="W5" s="26">
        <f>AVERAGE(J5,J7)</f>
        <v>39.657349999999994</v>
      </c>
      <c r="X5" s="26">
        <f>AVERAGE(M5,M7)</f>
        <v>6033.5388000000003</v>
      </c>
      <c r="Y5" s="27">
        <f>AVERAGE(N5,N7)</f>
        <v>39.14385</v>
      </c>
    </row>
    <row r="6" spans="2:25" x14ac:dyDescent="0.3">
      <c r="B6" s="34"/>
      <c r="C6" s="33" t="s">
        <v>45</v>
      </c>
      <c r="D6" s="33">
        <v>4000</v>
      </c>
      <c r="E6" s="48">
        <v>4014.3168000000001</v>
      </c>
      <c r="F6" s="49">
        <v>36.758299999999998</v>
      </c>
      <c r="G6" s="49">
        <v>39.418700000000001</v>
      </c>
      <c r="H6" s="50">
        <v>40.426299999999998</v>
      </c>
      <c r="I6" s="48">
        <v>4001.9479999999999</v>
      </c>
      <c r="J6" s="49">
        <v>36.533200000000001</v>
      </c>
      <c r="K6" s="49">
        <v>39.319400000000002</v>
      </c>
      <c r="L6" s="50">
        <v>40.318199999999997</v>
      </c>
      <c r="M6" s="49">
        <v>4020.4104000000002</v>
      </c>
      <c r="N6" s="49">
        <v>36.002299999999998</v>
      </c>
      <c r="O6" s="49">
        <v>39.2196</v>
      </c>
      <c r="P6" s="50">
        <v>40.185699999999997</v>
      </c>
      <c r="Q6" s="69">
        <f t="shared" si="0"/>
        <v>3.5792000000000146E-3</v>
      </c>
      <c r="R6" s="53">
        <f t="shared" si="1"/>
        <v>4.8699999999996636E-4</v>
      </c>
      <c r="S6" s="54">
        <f t="shared" si="2"/>
        <v>5.1026000000000526E-3</v>
      </c>
      <c r="T6" s="55"/>
      <c r="U6" s="30"/>
      <c r="V6" s="30"/>
      <c r="W6" s="30"/>
      <c r="X6" s="30"/>
      <c r="Y6" s="31"/>
    </row>
    <row r="7" spans="2:25" ht="17.25" thickBot="1" x14ac:dyDescent="0.35">
      <c r="B7" s="34"/>
      <c r="C7" s="35"/>
      <c r="D7" s="35">
        <v>6000</v>
      </c>
      <c r="E7" s="20">
        <v>6011.1688000000004</v>
      </c>
      <c r="F7" s="21">
        <v>38.240299999999998</v>
      </c>
      <c r="G7" s="21">
        <v>40.3643</v>
      </c>
      <c r="H7" s="22">
        <v>41.254899999999999</v>
      </c>
      <c r="I7" s="20">
        <v>6005.6192000000001</v>
      </c>
      <c r="J7" s="21">
        <v>38.070999999999998</v>
      </c>
      <c r="K7" s="21">
        <v>40.222200000000001</v>
      </c>
      <c r="L7" s="22">
        <v>41.080300000000001</v>
      </c>
      <c r="M7" s="21">
        <v>6045.8176000000003</v>
      </c>
      <c r="N7" s="21">
        <v>37.673999999999999</v>
      </c>
      <c r="O7" s="21">
        <v>40.066699999999997</v>
      </c>
      <c r="P7" s="22">
        <v>40.989199999999997</v>
      </c>
      <c r="Q7" s="38">
        <f t="shared" si="0"/>
        <v>1.861466666666729E-3</v>
      </c>
      <c r="R7" s="39">
        <f t="shared" si="1"/>
        <v>9.3653333333334858E-4</v>
      </c>
      <c r="S7" s="40">
        <f t="shared" si="2"/>
        <v>7.6362666666667184E-3</v>
      </c>
      <c r="T7" s="55"/>
      <c r="U7" s="30"/>
      <c r="V7" s="30"/>
      <c r="W7" s="30"/>
      <c r="X7" s="30"/>
      <c r="Y7" s="31"/>
    </row>
    <row r="8" spans="2:25" x14ac:dyDescent="0.3">
      <c r="B8" s="34"/>
      <c r="C8" s="33" t="s">
        <v>46</v>
      </c>
      <c r="D8" s="33">
        <v>7000</v>
      </c>
      <c r="E8" s="48">
        <v>7009.8231999999998</v>
      </c>
      <c r="F8" s="49">
        <v>35.900799999999997</v>
      </c>
      <c r="G8" s="49">
        <v>38.35</v>
      </c>
      <c r="H8" s="50">
        <v>40.644399999999997</v>
      </c>
      <c r="I8" s="48">
        <v>7005.1863999999996</v>
      </c>
      <c r="J8" s="49">
        <v>35.811599999999999</v>
      </c>
      <c r="K8" s="49">
        <v>38.3262</v>
      </c>
      <c r="L8" s="50">
        <v>40.293199999999999</v>
      </c>
      <c r="M8" s="49">
        <v>7003.4848000000002</v>
      </c>
      <c r="N8" s="49">
        <v>35.550699999999999</v>
      </c>
      <c r="O8" s="49">
        <v>38.211500000000001</v>
      </c>
      <c r="P8" s="50">
        <v>40.093400000000003</v>
      </c>
      <c r="Q8" s="69">
        <f t="shared" si="0"/>
        <v>1.4033142857142592E-3</v>
      </c>
      <c r="R8" s="53">
        <f t="shared" si="1"/>
        <v>7.4091428571422774E-4</v>
      </c>
      <c r="S8" s="54">
        <f t="shared" si="2"/>
        <v>4.9782857142859679E-4</v>
      </c>
      <c r="T8" s="68">
        <f>AVERAGE(E8,E10,E12)</f>
        <v>7005.9037333333326</v>
      </c>
      <c r="U8" s="26">
        <f>AVERAGE(F8,F10,F12)</f>
        <v>35.5976</v>
      </c>
      <c r="V8" s="26">
        <f>AVERAGE(I8,I10,I12)</f>
        <v>7002.6922666666678</v>
      </c>
      <c r="W8" s="26">
        <f>AVERAGE(J8,J10,J12)</f>
        <v>35.5137</v>
      </c>
      <c r="X8" s="26">
        <f>AVERAGE(M8,M10,M12)</f>
        <v>7000.0989333333337</v>
      </c>
      <c r="Y8" s="27">
        <f>AVERAGE(N8,N10,N12)</f>
        <v>35.043466666666667</v>
      </c>
    </row>
    <row r="9" spans="2:25" ht="17.25" thickBot="1" x14ac:dyDescent="0.35">
      <c r="B9" s="34"/>
      <c r="C9" s="35"/>
      <c r="D9" s="35">
        <v>10000</v>
      </c>
      <c r="E9" s="20">
        <v>10008.719999999999</v>
      </c>
      <c r="F9" s="21">
        <v>36.939799999999998</v>
      </c>
      <c r="G9" s="21">
        <v>39.053199999999997</v>
      </c>
      <c r="H9" s="22">
        <v>41.426000000000002</v>
      </c>
      <c r="I9" s="20">
        <v>10005.5744</v>
      </c>
      <c r="J9" s="21">
        <v>36.902200000000001</v>
      </c>
      <c r="K9" s="21">
        <v>38.828099999999999</v>
      </c>
      <c r="L9" s="22">
        <v>41.168199999999999</v>
      </c>
      <c r="M9" s="21">
        <v>10007.7608</v>
      </c>
      <c r="N9" s="21">
        <v>36.630899999999997</v>
      </c>
      <c r="O9" s="21">
        <v>38.737000000000002</v>
      </c>
      <c r="P9" s="22">
        <v>40.996099999999998</v>
      </c>
      <c r="Q9" s="38">
        <f t="shared" si="0"/>
        <v>8.7199999999993457E-4</v>
      </c>
      <c r="R9" s="39">
        <f t="shared" si="1"/>
        <v>5.574399999999514E-4</v>
      </c>
      <c r="S9" s="40">
        <f t="shared" si="2"/>
        <v>7.760800000000018E-4</v>
      </c>
      <c r="T9" s="68">
        <f>AVERAGE(E9,E11,E13)</f>
        <v>10006.324266666667</v>
      </c>
      <c r="U9" s="26">
        <f>AVERAGE(F9,F11,F13)</f>
        <v>36.52623333333333</v>
      </c>
      <c r="V9" s="26">
        <f>AVERAGE(I9,I11,I13)</f>
        <v>10008.075466666667</v>
      </c>
      <c r="W9" s="26">
        <f>AVERAGE(J9,J11,J13)</f>
        <v>36.408233333333335</v>
      </c>
      <c r="X9" s="26">
        <f>AVERAGE(M9,M11,M13)</f>
        <v>10006.370133333334</v>
      </c>
      <c r="Y9" s="27">
        <f>AVERAGE(N9,N11,N13)</f>
        <v>35.960633333333327</v>
      </c>
    </row>
    <row r="10" spans="2:25" x14ac:dyDescent="0.3">
      <c r="B10" s="34"/>
      <c r="C10" s="33" t="s">
        <v>47</v>
      </c>
      <c r="D10" s="33">
        <v>7000</v>
      </c>
      <c r="E10" s="48">
        <v>7005.5472</v>
      </c>
      <c r="F10" s="49">
        <v>36.997599999999998</v>
      </c>
      <c r="G10" s="49">
        <v>41.729599999999998</v>
      </c>
      <c r="H10" s="50">
        <v>42.010399999999997</v>
      </c>
      <c r="I10" s="48">
        <v>7010.3464000000004</v>
      </c>
      <c r="J10" s="49">
        <v>36.6479</v>
      </c>
      <c r="K10" s="49">
        <v>41.494199999999999</v>
      </c>
      <c r="L10" s="50">
        <v>41.646599999999999</v>
      </c>
      <c r="M10" s="49">
        <v>7006.3864000000003</v>
      </c>
      <c r="N10" s="49">
        <v>35.999000000000002</v>
      </c>
      <c r="O10" s="49">
        <v>40.9724</v>
      </c>
      <c r="P10" s="50">
        <v>41.011200000000002</v>
      </c>
      <c r="Q10" s="69">
        <f t="shared" si="0"/>
        <v>7.924571428571393E-4</v>
      </c>
      <c r="R10" s="53">
        <f t="shared" si="1"/>
        <v>1.478057142857194E-3</v>
      </c>
      <c r="S10" s="54">
        <f t="shared" si="2"/>
        <v>9.1234285714290311E-4</v>
      </c>
      <c r="T10" s="55"/>
      <c r="U10" s="30"/>
      <c r="V10" s="30"/>
      <c r="W10" s="30"/>
      <c r="X10" s="30"/>
      <c r="Y10" s="31"/>
    </row>
    <row r="11" spans="2:25" ht="17.25" thickBot="1" x14ac:dyDescent="0.35">
      <c r="B11" s="34"/>
      <c r="C11" s="35"/>
      <c r="D11" s="35">
        <v>10000</v>
      </c>
      <c r="E11" s="20">
        <v>10007.6072</v>
      </c>
      <c r="F11" s="21">
        <v>37.868000000000002</v>
      </c>
      <c r="G11" s="21">
        <v>42.324800000000003</v>
      </c>
      <c r="H11" s="22">
        <v>42.838700000000003</v>
      </c>
      <c r="I11" s="20">
        <v>10005.7176</v>
      </c>
      <c r="J11" s="21">
        <v>37.68</v>
      </c>
      <c r="K11" s="21">
        <v>42.138199999999998</v>
      </c>
      <c r="L11" s="22">
        <v>42.599499999999999</v>
      </c>
      <c r="M11" s="21">
        <v>10002.0744</v>
      </c>
      <c r="N11" s="21">
        <v>37.0032</v>
      </c>
      <c r="O11" s="21">
        <v>41.661900000000003</v>
      </c>
      <c r="P11" s="22">
        <v>41.9358</v>
      </c>
      <c r="Q11" s="38">
        <f t="shared" si="0"/>
        <v>7.6072000000003751E-4</v>
      </c>
      <c r="R11" s="39">
        <f t="shared" si="1"/>
        <v>5.7175999999999473E-4</v>
      </c>
      <c r="S11" s="40">
        <f t="shared" si="2"/>
        <v>2.0743999999995141E-4</v>
      </c>
      <c r="T11" s="55"/>
      <c r="U11" s="30"/>
      <c r="V11" s="30"/>
      <c r="W11" s="30"/>
      <c r="X11" s="30"/>
      <c r="Y11" s="31"/>
    </row>
    <row r="12" spans="2:25" x14ac:dyDescent="0.3">
      <c r="B12" s="34"/>
      <c r="C12" s="33" t="s">
        <v>48</v>
      </c>
      <c r="D12" s="33">
        <v>7000</v>
      </c>
      <c r="E12" s="48">
        <v>7002.3407999999999</v>
      </c>
      <c r="F12" s="49">
        <v>33.894399999999997</v>
      </c>
      <c r="G12" s="49">
        <v>39.322600000000001</v>
      </c>
      <c r="H12" s="50">
        <v>41.915199999999999</v>
      </c>
      <c r="I12" s="48">
        <v>6992.5439999999999</v>
      </c>
      <c r="J12" s="49">
        <v>34.081600000000002</v>
      </c>
      <c r="K12" s="49">
        <v>39.6738</v>
      </c>
      <c r="L12" s="50">
        <v>42.183199999999999</v>
      </c>
      <c r="M12" s="49">
        <v>6990.4255999999996</v>
      </c>
      <c r="N12" s="49">
        <v>33.5807</v>
      </c>
      <c r="O12" s="49">
        <v>39.738199999999999</v>
      </c>
      <c r="P12" s="50">
        <v>42.122999999999998</v>
      </c>
      <c r="Q12" s="69">
        <f t="shared" si="0"/>
        <v>3.3439999999999208E-4</v>
      </c>
      <c r="R12" s="53">
        <f t="shared" si="1"/>
        <v>-1.0651428571428758E-3</v>
      </c>
      <c r="S12" s="54">
        <f t="shared" si="2"/>
        <v>-1.3677714285714891E-3</v>
      </c>
      <c r="T12" s="68"/>
      <c r="U12" s="26"/>
      <c r="V12" s="26"/>
      <c r="W12" s="26"/>
      <c r="X12" s="26"/>
      <c r="Y12" s="27"/>
    </row>
    <row r="13" spans="2:25" ht="17.25" thickBot="1" x14ac:dyDescent="0.35">
      <c r="B13" s="34"/>
      <c r="C13" s="35"/>
      <c r="D13" s="35">
        <v>10000</v>
      </c>
      <c r="E13" s="20">
        <v>10002.6456</v>
      </c>
      <c r="F13" s="21">
        <v>34.770899999999997</v>
      </c>
      <c r="G13" s="21">
        <v>39.8645</v>
      </c>
      <c r="H13" s="22">
        <v>42.389499999999998</v>
      </c>
      <c r="I13" s="20">
        <v>10012.9344</v>
      </c>
      <c r="J13" s="21">
        <v>34.642499999999998</v>
      </c>
      <c r="K13" s="21">
        <v>39.905299999999997</v>
      </c>
      <c r="L13" s="22">
        <v>42.4206</v>
      </c>
      <c r="M13" s="21">
        <v>10009.2752</v>
      </c>
      <c r="N13" s="21">
        <v>34.247799999999998</v>
      </c>
      <c r="O13" s="21">
        <v>40.0869</v>
      </c>
      <c r="P13" s="22">
        <v>42.554099999999998</v>
      </c>
      <c r="Q13" s="38">
        <f t="shared" si="0"/>
        <v>2.6455999999998314E-4</v>
      </c>
      <c r="R13" s="39">
        <f t="shared" si="1"/>
        <v>1.2934400000000096E-3</v>
      </c>
      <c r="S13" s="40">
        <f t="shared" si="2"/>
        <v>9.2752000000000405E-4</v>
      </c>
      <c r="T13" s="68"/>
      <c r="U13" s="26"/>
      <c r="V13" s="26"/>
      <c r="W13" s="26"/>
      <c r="X13" s="26"/>
      <c r="Y13" s="27"/>
    </row>
    <row r="14" spans="2:25" x14ac:dyDescent="0.3">
      <c r="B14" s="32" t="s">
        <v>49</v>
      </c>
      <c r="C14" s="33" t="s">
        <v>50</v>
      </c>
      <c r="D14" s="33">
        <v>1200</v>
      </c>
      <c r="E14" s="48">
        <v>1201.124</v>
      </c>
      <c r="F14" s="49">
        <v>34.791200000000003</v>
      </c>
      <c r="G14" s="49">
        <v>37.9846</v>
      </c>
      <c r="H14" s="50">
        <v>37.963799999999999</v>
      </c>
      <c r="I14" s="48">
        <v>1200.3024</v>
      </c>
      <c r="J14" s="49">
        <v>34.704300000000003</v>
      </c>
      <c r="K14" s="49">
        <v>37.910600000000002</v>
      </c>
      <c r="L14" s="50">
        <v>37.811399999999999</v>
      </c>
      <c r="M14" s="49">
        <v>1200.7288000000001</v>
      </c>
      <c r="N14" s="49">
        <v>34.203699999999998</v>
      </c>
      <c r="O14" s="49">
        <v>37.690600000000003</v>
      </c>
      <c r="P14" s="50">
        <v>37.546100000000003</v>
      </c>
      <c r="Q14" s="69">
        <f t="shared" si="0"/>
        <v>9.3666666666668633E-4</v>
      </c>
      <c r="R14" s="53">
        <f t="shared" si="1"/>
        <v>2.5200000000002851E-4</v>
      </c>
      <c r="S14" s="54">
        <f t="shared" si="2"/>
        <v>6.0733333333341008E-4</v>
      </c>
      <c r="T14" s="68">
        <f>AVERAGE(E14,E16,E18,E20)</f>
        <v>1200.9389999999999</v>
      </c>
      <c r="U14" s="26">
        <f>AVERAGE(F14,F16,F18,F20)</f>
        <v>32.891950000000001</v>
      </c>
      <c r="V14" s="26">
        <f>AVERAGE(I14,I16,I18,I20)</f>
        <v>1200.6602</v>
      </c>
      <c r="W14" s="26">
        <f>AVERAGE(J14,J16,J18,J20)</f>
        <v>32.860475000000001</v>
      </c>
      <c r="X14" s="26">
        <f>AVERAGE(M14,M16,M18,M20)</f>
        <v>1200.8929999999998</v>
      </c>
      <c r="Y14" s="27">
        <f>AVERAGE(N14,N16,N18,N20)</f>
        <v>32.628124999999997</v>
      </c>
    </row>
    <row r="15" spans="2:25" ht="17.25" thickBot="1" x14ac:dyDescent="0.35">
      <c r="B15" s="34" t="s">
        <v>51</v>
      </c>
      <c r="C15" s="35"/>
      <c r="D15" s="35">
        <v>2000</v>
      </c>
      <c r="E15" s="20">
        <v>2001.1776</v>
      </c>
      <c r="F15" s="21">
        <v>36.9634</v>
      </c>
      <c r="G15" s="21">
        <v>39.5623</v>
      </c>
      <c r="H15" s="22">
        <v>39.689799999999998</v>
      </c>
      <c r="I15" s="20">
        <v>2000.2128</v>
      </c>
      <c r="J15" s="21">
        <v>36.8872</v>
      </c>
      <c r="K15" s="21">
        <v>39.391399999999997</v>
      </c>
      <c r="L15" s="22">
        <v>39.538899999999998</v>
      </c>
      <c r="M15" s="21">
        <v>2000.7272</v>
      </c>
      <c r="N15" s="21">
        <v>36.386200000000002</v>
      </c>
      <c r="O15" s="21">
        <v>39.099200000000003</v>
      </c>
      <c r="P15" s="22">
        <v>39.181100000000001</v>
      </c>
      <c r="Q15" s="38">
        <f t="shared" si="0"/>
        <v>5.8879999999999198E-4</v>
      </c>
      <c r="R15" s="39">
        <f t="shared" si="1"/>
        <v>1.0640000000000782E-4</v>
      </c>
      <c r="S15" s="40">
        <f t="shared" si="2"/>
        <v>3.6360000000001946E-4</v>
      </c>
      <c r="T15" s="68">
        <f>AVERAGE(E15,E17,E19,E21)</f>
        <v>2000.9536000000001</v>
      </c>
      <c r="U15" s="26">
        <f>AVERAGE(F15,F17,F19,F21)</f>
        <v>34.942300000000003</v>
      </c>
      <c r="V15" s="26">
        <f>AVERAGE(I15,I17,I19,I21)</f>
        <v>2007.5342000000001</v>
      </c>
      <c r="W15" s="26">
        <f>AVERAGE(J15,J17,J19,J21)</f>
        <v>35.049250000000001</v>
      </c>
      <c r="X15" s="26">
        <f>AVERAGE(M15,M17,M19,M21)</f>
        <v>2001.0028000000002</v>
      </c>
      <c r="Y15" s="27">
        <f>AVERAGE(N15,N17,N19,N21)</f>
        <v>34.582350000000005</v>
      </c>
    </row>
    <row r="16" spans="2:25" x14ac:dyDescent="0.3">
      <c r="B16" s="34"/>
      <c r="C16" s="33" t="s">
        <v>52</v>
      </c>
      <c r="D16" s="33">
        <v>1200</v>
      </c>
      <c r="E16" s="48">
        <v>1200.4928</v>
      </c>
      <c r="F16" s="49">
        <v>34.5319</v>
      </c>
      <c r="G16" s="49">
        <v>39.326900000000002</v>
      </c>
      <c r="H16" s="50">
        <v>40.138599999999997</v>
      </c>
      <c r="I16" s="48">
        <v>1201.4688000000001</v>
      </c>
      <c r="J16" s="49">
        <v>34.404899999999998</v>
      </c>
      <c r="K16" s="49">
        <v>39.261400000000002</v>
      </c>
      <c r="L16" s="50">
        <v>40.018999999999998</v>
      </c>
      <c r="M16" s="49">
        <v>1201.1776</v>
      </c>
      <c r="N16" s="49">
        <v>34.037300000000002</v>
      </c>
      <c r="O16" s="49">
        <v>39.031500000000001</v>
      </c>
      <c r="P16" s="50">
        <v>39.788499999999999</v>
      </c>
      <c r="Q16" s="69">
        <f t="shared" si="0"/>
        <v>4.1066666666665695E-4</v>
      </c>
      <c r="R16" s="53">
        <f t="shared" si="1"/>
        <v>1.2240000000000842E-3</v>
      </c>
      <c r="S16" s="54">
        <f t="shared" si="2"/>
        <v>9.8133333333331996E-4</v>
      </c>
      <c r="T16" s="68"/>
      <c r="U16" s="26"/>
      <c r="V16" s="26"/>
      <c r="W16" s="26"/>
      <c r="X16" s="26"/>
      <c r="Y16" s="27"/>
    </row>
    <row r="17" spans="2:25" ht="17.25" thickBot="1" x14ac:dyDescent="0.35">
      <c r="B17" s="34"/>
      <c r="C17" s="35"/>
      <c r="D17" s="35">
        <v>2000</v>
      </c>
      <c r="E17" s="20">
        <v>2000.124</v>
      </c>
      <c r="F17" s="21">
        <v>36.6633</v>
      </c>
      <c r="G17" s="21">
        <v>40.5182</v>
      </c>
      <c r="H17" s="22">
        <v>41.4328</v>
      </c>
      <c r="I17" s="20">
        <v>2000.4928</v>
      </c>
      <c r="J17" s="21">
        <v>36.513800000000003</v>
      </c>
      <c r="K17" s="21">
        <v>40.421100000000003</v>
      </c>
      <c r="L17" s="22">
        <v>41.272599999999997</v>
      </c>
      <c r="M17" s="21">
        <v>2000.4048</v>
      </c>
      <c r="N17" s="21">
        <v>36.077100000000002</v>
      </c>
      <c r="O17" s="21">
        <v>40.106099999999998</v>
      </c>
      <c r="P17" s="22">
        <v>40.935200000000002</v>
      </c>
      <c r="Q17" s="38">
        <f t="shared" si="0"/>
        <v>6.2000000000011821E-5</v>
      </c>
      <c r="R17" s="39">
        <f t="shared" si="1"/>
        <v>2.4639999999999417E-4</v>
      </c>
      <c r="S17" s="40">
        <f t="shared" si="2"/>
        <v>2.0240000000001145E-4</v>
      </c>
      <c r="T17" s="68"/>
      <c r="U17" s="26"/>
      <c r="V17" s="26"/>
      <c r="W17" s="26"/>
      <c r="X17" s="26"/>
      <c r="Y17" s="27"/>
    </row>
    <row r="18" spans="2:25" x14ac:dyDescent="0.3">
      <c r="B18" s="34"/>
      <c r="C18" s="33" t="s">
        <v>53</v>
      </c>
      <c r="D18" s="33">
        <v>1200</v>
      </c>
      <c r="E18" s="48">
        <v>1201.6551999999999</v>
      </c>
      <c r="F18" s="49">
        <v>28.965199999999999</v>
      </c>
      <c r="G18" s="49">
        <v>35.448300000000003</v>
      </c>
      <c r="H18" s="50">
        <v>36.060299999999998</v>
      </c>
      <c r="I18" s="48">
        <v>1200.0752</v>
      </c>
      <c r="J18" s="49">
        <v>29.1694</v>
      </c>
      <c r="K18" s="49">
        <v>35.5137</v>
      </c>
      <c r="L18" s="50">
        <v>36.174199999999999</v>
      </c>
      <c r="M18" s="49">
        <v>1199.4359999999999</v>
      </c>
      <c r="N18" s="49">
        <v>29.480399999999999</v>
      </c>
      <c r="O18" s="49">
        <v>35.860799999999998</v>
      </c>
      <c r="P18" s="50">
        <v>36.619</v>
      </c>
      <c r="Q18" s="69">
        <f t="shared" si="0"/>
        <v>1.3793333333332687E-3</v>
      </c>
      <c r="R18" s="53">
        <f t="shared" si="1"/>
        <v>6.2666666666662724E-5</v>
      </c>
      <c r="S18" s="54">
        <f t="shared" si="2"/>
        <v>-4.700000000000652E-4</v>
      </c>
      <c r="T18" s="55"/>
      <c r="U18" s="30"/>
      <c r="V18" s="30"/>
      <c r="W18" s="30"/>
      <c r="X18" s="30"/>
      <c r="Y18" s="31"/>
    </row>
    <row r="19" spans="2:25" ht="17.25" thickBot="1" x14ac:dyDescent="0.35">
      <c r="B19" s="34"/>
      <c r="C19" s="35"/>
      <c r="D19" s="35">
        <v>2000</v>
      </c>
      <c r="E19" s="20">
        <v>2001.8616</v>
      </c>
      <c r="F19" s="21">
        <v>30.834</v>
      </c>
      <c r="G19" s="21">
        <v>36.236199999999997</v>
      </c>
      <c r="H19" s="22">
        <v>36.915700000000001</v>
      </c>
      <c r="I19" s="20">
        <v>2028.308</v>
      </c>
      <c r="J19" s="21">
        <v>31.519300000000001</v>
      </c>
      <c r="K19" s="21">
        <v>36.938400000000001</v>
      </c>
      <c r="L19" s="22">
        <v>37.743400000000001</v>
      </c>
      <c r="M19" s="21">
        <v>2001.7072000000001</v>
      </c>
      <c r="N19" s="21">
        <v>30.8827</v>
      </c>
      <c r="O19" s="21">
        <v>36.341299999999997</v>
      </c>
      <c r="P19" s="22">
        <v>37.035800000000002</v>
      </c>
      <c r="Q19" s="38">
        <f t="shared" si="0"/>
        <v>9.3079999999997655E-4</v>
      </c>
      <c r="R19" s="39">
        <f t="shared" si="1"/>
        <v>1.4153999999999996E-2</v>
      </c>
      <c r="S19" s="40">
        <f t="shared" si="2"/>
        <v>8.5360000000002855E-4</v>
      </c>
      <c r="T19" s="55"/>
      <c r="U19" s="30"/>
      <c r="V19" s="30"/>
      <c r="W19" s="30"/>
      <c r="X19" s="30"/>
      <c r="Y19" s="31"/>
    </row>
    <row r="20" spans="2:25" x14ac:dyDescent="0.3">
      <c r="B20" s="34"/>
      <c r="C20" s="33" t="s">
        <v>54</v>
      </c>
      <c r="D20" s="33">
        <v>1200</v>
      </c>
      <c r="E20" s="48">
        <v>1200.4839999999999</v>
      </c>
      <c r="F20" s="49">
        <v>33.279499999999999</v>
      </c>
      <c r="G20" s="49">
        <v>36.9499</v>
      </c>
      <c r="H20" s="50">
        <v>38.587299999999999</v>
      </c>
      <c r="I20" s="48">
        <v>1200.7944</v>
      </c>
      <c r="J20" s="49">
        <v>33.1633</v>
      </c>
      <c r="K20" s="49">
        <v>36.879300000000001</v>
      </c>
      <c r="L20" s="50">
        <v>38.484299999999998</v>
      </c>
      <c r="M20" s="49">
        <v>1202.2295999999999</v>
      </c>
      <c r="N20" s="49">
        <v>32.7911</v>
      </c>
      <c r="O20" s="49">
        <v>36.654000000000003</v>
      </c>
      <c r="P20" s="50">
        <v>38.2517</v>
      </c>
      <c r="Q20" s="69">
        <f t="shared" si="0"/>
        <v>4.0333333333326965E-4</v>
      </c>
      <c r="R20" s="53">
        <f t="shared" si="1"/>
        <v>6.6199999999999668E-4</v>
      </c>
      <c r="S20" s="54">
        <f t="shared" si="2"/>
        <v>1.8579999999999094E-3</v>
      </c>
      <c r="T20" s="55"/>
      <c r="U20" s="30"/>
      <c r="V20" s="30"/>
      <c r="W20" s="30"/>
      <c r="X20" s="30"/>
      <c r="Y20" s="31"/>
    </row>
    <row r="21" spans="2:25" ht="17.25" thickBot="1" x14ac:dyDescent="0.35">
      <c r="B21" s="34"/>
      <c r="C21" s="35"/>
      <c r="D21" s="35">
        <v>2000</v>
      </c>
      <c r="E21" s="20">
        <v>2000.6512</v>
      </c>
      <c r="F21" s="21">
        <v>35.308500000000002</v>
      </c>
      <c r="G21" s="21">
        <v>38.151899999999998</v>
      </c>
      <c r="H21" s="22">
        <v>39.7819</v>
      </c>
      <c r="I21" s="20">
        <v>2001.1232</v>
      </c>
      <c r="J21" s="21">
        <v>35.276699999999998</v>
      </c>
      <c r="K21" s="21">
        <v>38.127000000000002</v>
      </c>
      <c r="L21" s="22">
        <v>39.705800000000004</v>
      </c>
      <c r="M21" s="21">
        <v>2001.172</v>
      </c>
      <c r="N21" s="21">
        <v>34.983400000000003</v>
      </c>
      <c r="O21" s="21">
        <v>37.958199999999998</v>
      </c>
      <c r="P21" s="22">
        <v>39.524500000000003</v>
      </c>
      <c r="Q21" s="38">
        <f t="shared" si="0"/>
        <v>3.2560000000000856E-4</v>
      </c>
      <c r="R21" s="39">
        <f t="shared" si="1"/>
        <v>5.6159999999999858E-4</v>
      </c>
      <c r="S21" s="40">
        <f t="shared" si="2"/>
        <v>5.8600000000001273E-4</v>
      </c>
      <c r="T21" s="55"/>
      <c r="U21" s="30"/>
      <c r="V21" s="30"/>
      <c r="W21" s="30"/>
      <c r="X21" s="30"/>
      <c r="Y21" s="31"/>
    </row>
    <row r="22" spans="2:25" x14ac:dyDescent="0.3">
      <c r="B22" s="32" t="s">
        <v>55</v>
      </c>
      <c r="C22" s="33" t="s">
        <v>57</v>
      </c>
      <c r="D22" s="33">
        <v>850</v>
      </c>
      <c r="E22" s="48">
        <v>850.1232</v>
      </c>
      <c r="F22" s="49">
        <v>36.560899999999997</v>
      </c>
      <c r="G22" s="49">
        <v>40.152799999999999</v>
      </c>
      <c r="H22" s="50">
        <v>39.157200000000003</v>
      </c>
      <c r="I22" s="48">
        <v>850.08960000000002</v>
      </c>
      <c r="J22" s="49">
        <v>36.603299999999997</v>
      </c>
      <c r="K22" s="49">
        <v>40.111899999999999</v>
      </c>
      <c r="L22" s="50">
        <v>39.0443</v>
      </c>
      <c r="M22" s="49">
        <v>850.35440000000006</v>
      </c>
      <c r="N22" s="49">
        <v>36.271799999999999</v>
      </c>
      <c r="O22" s="49">
        <v>39.863900000000001</v>
      </c>
      <c r="P22" s="50">
        <v>38.854700000000001</v>
      </c>
      <c r="Q22" s="69">
        <f t="shared" si="0"/>
        <v>1.449411764705848E-4</v>
      </c>
      <c r="R22" s="53">
        <f t="shared" si="1"/>
        <v>1.0541176470590417E-4</v>
      </c>
      <c r="S22" s="54">
        <f t="shared" si="2"/>
        <v>4.1694117647065308E-4</v>
      </c>
      <c r="T22" s="68">
        <f>AVERAGE(E22,E24,E26,E28)</f>
        <v>850.35860000000002</v>
      </c>
      <c r="U22" s="26">
        <f>AVERAGE(F22,F24,F26,F28)</f>
        <v>34.914024999999995</v>
      </c>
      <c r="V22" s="26">
        <f>AVERAGE(I22,I24,I26,I28)</f>
        <v>850.30820000000006</v>
      </c>
      <c r="W22" s="26">
        <f>AVERAGE(J22,J24,J26,J28)</f>
        <v>34.942124999999997</v>
      </c>
      <c r="X22" s="26">
        <f>AVERAGE(M22,M24,M26,M28)</f>
        <v>850.42340000000002</v>
      </c>
      <c r="Y22" s="27">
        <f>AVERAGE(N22,N24,N26,N28)</f>
        <v>34.738</v>
      </c>
    </row>
    <row r="23" spans="2:25" ht="17.25" thickBot="1" x14ac:dyDescent="0.35">
      <c r="B23" s="34" t="s">
        <v>56</v>
      </c>
      <c r="C23" s="35"/>
      <c r="D23" s="35">
        <v>1500</v>
      </c>
      <c r="E23" s="20">
        <v>1499.8936000000001</v>
      </c>
      <c r="F23" s="21">
        <v>39.615000000000002</v>
      </c>
      <c r="G23" s="21">
        <v>42.298900000000003</v>
      </c>
      <c r="H23" s="22">
        <v>41.631399999999999</v>
      </c>
      <c r="I23" s="20">
        <v>1500.2352000000001</v>
      </c>
      <c r="J23" s="21">
        <v>39.615900000000003</v>
      </c>
      <c r="K23" s="21">
        <v>42.289099999999998</v>
      </c>
      <c r="L23" s="22">
        <v>41.520699999999998</v>
      </c>
      <c r="M23" s="21">
        <v>1500.5888</v>
      </c>
      <c r="N23" s="21">
        <v>39.358400000000003</v>
      </c>
      <c r="O23" s="21">
        <v>42.123399999999997</v>
      </c>
      <c r="P23" s="22">
        <v>41.319400000000002</v>
      </c>
      <c r="Q23" s="38">
        <f t="shared" si="0"/>
        <v>-7.0933333333262759E-5</v>
      </c>
      <c r="R23" s="39">
        <f t="shared" si="1"/>
        <v>1.5680000000005141E-4</v>
      </c>
      <c r="S23" s="40">
        <f t="shared" si="2"/>
        <v>3.9253333333332798E-4</v>
      </c>
      <c r="T23" s="68">
        <f>AVERAGE(E23,E25,E27,E29)</f>
        <v>1500.6541999999999</v>
      </c>
      <c r="U23" s="26">
        <f>AVERAGE(F23,F25,F27,F29)</f>
        <v>37.551299999999998</v>
      </c>
      <c r="V23" s="26">
        <f>AVERAGE(I23,I25,I27,I29)</f>
        <v>1500.45</v>
      </c>
      <c r="W23" s="26">
        <f>AVERAGE(J23,J25,J27,J29)</f>
        <v>37.588299999999997</v>
      </c>
      <c r="X23" s="26">
        <f>AVERAGE(M23,M25,M27,M29)</f>
        <v>1500.8253999999999</v>
      </c>
      <c r="Y23" s="27">
        <f>AVERAGE(N23,N25,N27,N29)</f>
        <v>37.440750000000001</v>
      </c>
    </row>
    <row r="24" spans="2:25" x14ac:dyDescent="0.3">
      <c r="B24" s="34"/>
      <c r="C24" s="33" t="s">
        <v>58</v>
      </c>
      <c r="D24" s="33">
        <v>850</v>
      </c>
      <c r="E24" s="48">
        <v>850.2192</v>
      </c>
      <c r="F24" s="49">
        <v>32.882100000000001</v>
      </c>
      <c r="G24" s="49">
        <v>39.610900000000001</v>
      </c>
      <c r="H24" s="50">
        <v>40.399700000000003</v>
      </c>
      <c r="I24" s="48">
        <v>850.19600000000003</v>
      </c>
      <c r="J24" s="49">
        <v>32.888199999999998</v>
      </c>
      <c r="K24" s="49">
        <v>39.631799999999998</v>
      </c>
      <c r="L24" s="50">
        <v>40.467500000000001</v>
      </c>
      <c r="M24" s="49">
        <v>850.27599999999995</v>
      </c>
      <c r="N24" s="49">
        <v>32.743699999999997</v>
      </c>
      <c r="O24" s="49">
        <v>39.611800000000002</v>
      </c>
      <c r="P24" s="50">
        <v>40.367199999999997</v>
      </c>
      <c r="Q24" s="69">
        <f t="shared" si="0"/>
        <v>2.5788235294117734E-4</v>
      </c>
      <c r="R24" s="53">
        <f t="shared" si="1"/>
        <v>2.3058823529414869E-4</v>
      </c>
      <c r="S24" s="54">
        <f t="shared" si="2"/>
        <v>3.2470588235288661E-4</v>
      </c>
      <c r="T24" s="55"/>
      <c r="U24" s="30"/>
      <c r="V24" s="30"/>
      <c r="W24" s="30"/>
      <c r="X24" s="30"/>
      <c r="Y24" s="31"/>
    </row>
    <row r="25" spans="2:25" ht="17.25" thickBot="1" x14ac:dyDescent="0.35">
      <c r="B25" s="34"/>
      <c r="C25" s="35"/>
      <c r="D25" s="35">
        <v>1500</v>
      </c>
      <c r="E25" s="20">
        <v>1500.92</v>
      </c>
      <c r="F25" s="21">
        <v>34.828800000000001</v>
      </c>
      <c r="G25" s="21">
        <v>40.587600000000002</v>
      </c>
      <c r="H25" s="22">
        <v>41.423400000000001</v>
      </c>
      <c r="I25" s="20">
        <v>1500.8856000000001</v>
      </c>
      <c r="J25" s="21">
        <v>34.922400000000003</v>
      </c>
      <c r="K25" s="21">
        <v>40.598599999999998</v>
      </c>
      <c r="L25" s="22">
        <v>41.432899999999997</v>
      </c>
      <c r="M25" s="21">
        <v>1500.4631999999999</v>
      </c>
      <c r="N25" s="21">
        <v>34.834400000000002</v>
      </c>
      <c r="O25" s="21">
        <v>40.495600000000003</v>
      </c>
      <c r="P25" s="22">
        <v>41.3307</v>
      </c>
      <c r="Q25" s="38">
        <f t="shared" si="0"/>
        <v>6.1333333333338182E-4</v>
      </c>
      <c r="R25" s="39">
        <f t="shared" si="1"/>
        <v>5.9040000000004514E-4</v>
      </c>
      <c r="S25" s="40">
        <f t="shared" si="2"/>
        <v>3.0879999999994348E-4</v>
      </c>
      <c r="T25" s="55"/>
      <c r="U25" s="30"/>
      <c r="V25" s="30"/>
      <c r="W25" s="30"/>
      <c r="X25" s="30"/>
      <c r="Y25" s="31"/>
    </row>
    <row r="26" spans="2:25" x14ac:dyDescent="0.3">
      <c r="B26" s="34"/>
      <c r="C26" s="33" t="s">
        <v>59</v>
      </c>
      <c r="D26" s="33">
        <v>850</v>
      </c>
      <c r="E26" s="48">
        <v>850.45280000000002</v>
      </c>
      <c r="F26" s="49">
        <v>33.503700000000002</v>
      </c>
      <c r="G26" s="49">
        <v>37.0732</v>
      </c>
      <c r="H26" s="50">
        <v>37.6614</v>
      </c>
      <c r="I26" s="48">
        <v>850.53599999999994</v>
      </c>
      <c r="J26" s="49">
        <v>33.532299999999999</v>
      </c>
      <c r="K26" s="49">
        <v>37.089599999999997</v>
      </c>
      <c r="L26" s="50">
        <v>37.6723</v>
      </c>
      <c r="M26" s="49">
        <v>850.54719999999998</v>
      </c>
      <c r="N26" s="49">
        <v>33.410600000000002</v>
      </c>
      <c r="O26" s="49">
        <v>37.052900000000001</v>
      </c>
      <c r="P26" s="50">
        <v>37.653700000000001</v>
      </c>
      <c r="Q26" s="69">
        <f t="shared" si="0"/>
        <v>5.3270588235297027E-4</v>
      </c>
      <c r="R26" s="53">
        <f t="shared" si="1"/>
        <v>6.3058823529405243E-4</v>
      </c>
      <c r="S26" s="54">
        <f t="shared" si="2"/>
        <v>6.4376470588232385E-4</v>
      </c>
      <c r="T26" s="55"/>
      <c r="U26" s="30"/>
      <c r="V26" s="30"/>
      <c r="W26" s="30"/>
      <c r="X26" s="30"/>
      <c r="Y26" s="31"/>
    </row>
    <row r="27" spans="2:25" ht="17.25" thickBot="1" x14ac:dyDescent="0.35">
      <c r="B27" s="34"/>
      <c r="C27" s="35"/>
      <c r="D27" s="35">
        <v>1500</v>
      </c>
      <c r="E27" s="20">
        <v>1501.4248</v>
      </c>
      <c r="F27" s="21">
        <v>35.865099999999998</v>
      </c>
      <c r="G27" s="21">
        <v>38.628</v>
      </c>
      <c r="H27" s="22">
        <v>39.223799999999997</v>
      </c>
      <c r="I27" s="20">
        <v>1500.5455999999999</v>
      </c>
      <c r="J27" s="21">
        <v>35.926499999999997</v>
      </c>
      <c r="K27" s="21">
        <v>38.6083</v>
      </c>
      <c r="L27" s="22">
        <v>39.220999999999997</v>
      </c>
      <c r="M27" s="21">
        <v>1501.4480000000001</v>
      </c>
      <c r="N27" s="21">
        <v>35.825000000000003</v>
      </c>
      <c r="O27" s="21">
        <v>38.484200000000001</v>
      </c>
      <c r="P27" s="22">
        <v>39.078499999999998</v>
      </c>
      <c r="Q27" s="38">
        <f t="shared" si="0"/>
        <v>9.4986666666666984E-4</v>
      </c>
      <c r="R27" s="39">
        <f t="shared" si="1"/>
        <v>3.6373333333328142E-4</v>
      </c>
      <c r="S27" s="40">
        <f t="shared" si="2"/>
        <v>9.6533333333339514E-4</v>
      </c>
      <c r="T27" s="55"/>
      <c r="U27" s="30"/>
      <c r="V27" s="30"/>
      <c r="W27" s="30"/>
      <c r="X27" s="30"/>
      <c r="Y27" s="31"/>
    </row>
    <row r="28" spans="2:25" x14ac:dyDescent="0.3">
      <c r="B28" s="34"/>
      <c r="C28" s="33" t="s">
        <v>54</v>
      </c>
      <c r="D28" s="33">
        <v>850</v>
      </c>
      <c r="E28" s="48">
        <v>850.63919999999996</v>
      </c>
      <c r="F28" s="49">
        <v>36.709400000000002</v>
      </c>
      <c r="G28" s="49">
        <v>38.910899999999998</v>
      </c>
      <c r="H28" s="50">
        <v>39.993200000000002</v>
      </c>
      <c r="I28" s="48">
        <v>850.41120000000001</v>
      </c>
      <c r="J28" s="49">
        <v>36.744700000000002</v>
      </c>
      <c r="K28" s="49">
        <v>38.841099999999997</v>
      </c>
      <c r="L28" s="50">
        <v>39.874200000000002</v>
      </c>
      <c r="M28" s="49">
        <v>850.51599999999996</v>
      </c>
      <c r="N28" s="49">
        <v>36.5259</v>
      </c>
      <c r="O28" s="49">
        <v>38.6783</v>
      </c>
      <c r="P28" s="50">
        <v>39.698399999999999</v>
      </c>
      <c r="Q28" s="69">
        <f t="shared" si="0"/>
        <v>7.5199999999995268E-4</v>
      </c>
      <c r="R28" s="53">
        <f t="shared" si="1"/>
        <v>4.8376470588236235E-4</v>
      </c>
      <c r="S28" s="54">
        <f t="shared" si="2"/>
        <v>6.0705882352936791E-4</v>
      </c>
      <c r="T28" s="55"/>
      <c r="U28" s="30"/>
      <c r="V28" s="30"/>
      <c r="W28" s="30"/>
      <c r="X28" s="30"/>
      <c r="Y28" s="31"/>
    </row>
    <row r="29" spans="2:25" ht="17.25" thickBot="1" x14ac:dyDescent="0.35">
      <c r="B29" s="36"/>
      <c r="C29" s="37"/>
      <c r="D29" s="37">
        <v>1500</v>
      </c>
      <c r="E29" s="20">
        <v>1500.3784000000001</v>
      </c>
      <c r="F29" s="21">
        <v>39.896299999999997</v>
      </c>
      <c r="G29" s="21">
        <v>41.233899999999998</v>
      </c>
      <c r="H29" s="22">
        <v>42.247700000000002</v>
      </c>
      <c r="I29" s="20">
        <v>1500.1335999999999</v>
      </c>
      <c r="J29" s="21">
        <v>39.888399999999997</v>
      </c>
      <c r="K29" s="21">
        <v>41.161099999999998</v>
      </c>
      <c r="L29" s="22">
        <v>42.141800000000003</v>
      </c>
      <c r="M29" s="21">
        <v>1500.8016</v>
      </c>
      <c r="N29" s="21">
        <v>39.745199999999997</v>
      </c>
      <c r="O29" s="21">
        <v>41.019799999999996</v>
      </c>
      <c r="P29" s="22">
        <v>42.002699999999997</v>
      </c>
      <c r="Q29" s="38">
        <f t="shared" si="0"/>
        <v>2.5226666666670401E-4</v>
      </c>
      <c r="R29" s="39">
        <f t="shared" si="1"/>
        <v>8.9066666666591727E-5</v>
      </c>
      <c r="S29" s="40">
        <f t="shared" si="2"/>
        <v>5.3440000000000507E-4</v>
      </c>
      <c r="T29" s="55"/>
      <c r="U29" s="30"/>
      <c r="V29" s="30"/>
      <c r="W29" s="30"/>
      <c r="X29" s="30"/>
      <c r="Y29" s="31"/>
    </row>
    <row r="30" spans="2:25" x14ac:dyDescent="0.3">
      <c r="B30" s="33" t="s">
        <v>60</v>
      </c>
      <c r="C30" s="63" t="s">
        <v>62</v>
      </c>
      <c r="D30" s="33">
        <v>850</v>
      </c>
      <c r="E30" s="48">
        <v>847.85119999999995</v>
      </c>
      <c r="F30" s="49">
        <v>38.738199999999999</v>
      </c>
      <c r="G30" s="49">
        <v>43.381799999999998</v>
      </c>
      <c r="H30" s="50">
        <v>44.244900000000001</v>
      </c>
      <c r="I30" s="48">
        <v>848.38400000000001</v>
      </c>
      <c r="J30" s="49">
        <v>39.535600000000002</v>
      </c>
      <c r="K30" s="49">
        <v>43.805700000000002</v>
      </c>
      <c r="L30" s="50">
        <v>44.930799999999998</v>
      </c>
      <c r="M30" s="49">
        <v>847.52719999999999</v>
      </c>
      <c r="N30" s="49">
        <v>38.960599999999999</v>
      </c>
      <c r="O30" s="49">
        <v>43.353900000000003</v>
      </c>
      <c r="P30" s="50">
        <v>44.323099999999997</v>
      </c>
      <c r="Q30" s="69">
        <f t="shared" si="0"/>
        <v>-2.5280000000000601E-3</v>
      </c>
      <c r="R30" s="53">
        <f t="shared" si="1"/>
        <v>-1.9011764705882182E-3</v>
      </c>
      <c r="S30" s="54">
        <f t="shared" si="2"/>
        <v>-2.9091764705882431E-3</v>
      </c>
      <c r="T30" s="68">
        <f>AVERAGE(E30,E32,E34)</f>
        <v>849.7117333333332</v>
      </c>
      <c r="U30" s="26">
        <f>AVERAGE(F30,F32,F34)</f>
        <v>39.448399999999999</v>
      </c>
      <c r="V30" s="26">
        <f>AVERAGE(I30,I32,I34)</f>
        <v>849.61520000000007</v>
      </c>
      <c r="W30" s="26">
        <f>AVERAGE(J30,J32,J34)</f>
        <v>40.224633333333337</v>
      </c>
      <c r="X30" s="26">
        <f>AVERAGE(M30,M32,M34)</f>
        <v>850.45786666666663</v>
      </c>
      <c r="Y30" s="27">
        <f>AVERAGE(N30,N32,N34)</f>
        <v>39.746400000000001</v>
      </c>
    </row>
    <row r="31" spans="2:25" ht="17.25" thickBot="1" x14ac:dyDescent="0.35">
      <c r="B31" s="35" t="s">
        <v>61</v>
      </c>
      <c r="C31" s="64"/>
      <c r="D31" s="35">
        <v>1500</v>
      </c>
      <c r="E31" s="20">
        <v>1496.9112</v>
      </c>
      <c r="F31" s="21">
        <v>40.011400000000002</v>
      </c>
      <c r="G31" s="21">
        <v>44.052399999999999</v>
      </c>
      <c r="H31" s="22">
        <v>45.5002</v>
      </c>
      <c r="I31" s="20">
        <v>1496.6759999999999</v>
      </c>
      <c r="J31" s="21">
        <v>40.959400000000002</v>
      </c>
      <c r="K31" s="21">
        <v>44.805500000000002</v>
      </c>
      <c r="L31" s="22">
        <v>45.955100000000002</v>
      </c>
      <c r="M31" s="21">
        <v>1502.4312</v>
      </c>
      <c r="N31" s="21">
        <v>40.513500000000001</v>
      </c>
      <c r="O31" s="21">
        <v>44.809899999999999</v>
      </c>
      <c r="P31" s="22">
        <v>45.680300000000003</v>
      </c>
      <c r="Q31" s="38">
        <f t="shared" si="0"/>
        <v>-2.0591999999999945E-3</v>
      </c>
      <c r="R31" s="39">
        <f t="shared" si="1"/>
        <v>-2.2160000000000461E-3</v>
      </c>
      <c r="S31" s="40">
        <f t="shared" si="2"/>
        <v>1.6207999999999932E-3</v>
      </c>
      <c r="T31" s="68">
        <f>AVERAGE(E31,E33,E35)</f>
        <v>1500.7789333333333</v>
      </c>
      <c r="U31" s="26">
        <f>AVERAGE(F31,F33,F35)</f>
        <v>40.63216666666667</v>
      </c>
      <c r="V31" s="26">
        <f>AVERAGE(I31,I33,I35)</f>
        <v>1498.6989333333331</v>
      </c>
      <c r="W31" s="26">
        <f>AVERAGE(J31,J33,J35)</f>
        <v>41.349266666666672</v>
      </c>
      <c r="X31" s="26">
        <f>AVERAGE(M31,M33,M35)</f>
        <v>1501.0175999999999</v>
      </c>
      <c r="Y31" s="27">
        <f>AVERAGE(N31,N33,N35)</f>
        <v>41.017400000000002</v>
      </c>
    </row>
    <row r="32" spans="2:25" x14ac:dyDescent="0.3">
      <c r="B32" s="35"/>
      <c r="C32" s="63" t="s">
        <v>63</v>
      </c>
      <c r="D32" s="33">
        <v>850</v>
      </c>
      <c r="E32" s="48">
        <v>850.19119999999998</v>
      </c>
      <c r="F32" s="49">
        <v>40.165700000000001</v>
      </c>
      <c r="G32" s="49">
        <v>45.480200000000004</v>
      </c>
      <c r="H32" s="50">
        <v>46.284199999999998</v>
      </c>
      <c r="I32" s="48">
        <v>851.45439999999996</v>
      </c>
      <c r="J32" s="49">
        <v>40.907899999999998</v>
      </c>
      <c r="K32" s="49">
        <v>45.682099999999998</v>
      </c>
      <c r="L32" s="50">
        <v>46.406700000000001</v>
      </c>
      <c r="M32" s="49">
        <v>848.90160000000003</v>
      </c>
      <c r="N32" s="49">
        <v>40.557200000000002</v>
      </c>
      <c r="O32" s="49">
        <v>45.401200000000003</v>
      </c>
      <c r="P32" s="50">
        <v>45.986800000000002</v>
      </c>
      <c r="Q32" s="69">
        <f t="shared" si="0"/>
        <v>2.2494117647056555E-4</v>
      </c>
      <c r="R32" s="53">
        <f t="shared" si="1"/>
        <v>1.7110588235293696E-3</v>
      </c>
      <c r="S32" s="54">
        <f t="shared" si="2"/>
        <v>-1.2922352941176114E-3</v>
      </c>
      <c r="T32" s="55"/>
      <c r="U32" s="30"/>
      <c r="V32" s="30"/>
      <c r="W32" s="30"/>
      <c r="X32" s="30"/>
      <c r="Y32" s="31"/>
    </row>
    <row r="33" spans="2:25" ht="17.25" thickBot="1" x14ac:dyDescent="0.35">
      <c r="B33" s="35"/>
      <c r="C33" s="64"/>
      <c r="D33" s="35">
        <v>1500</v>
      </c>
      <c r="E33" s="20">
        <v>1499.7983999999999</v>
      </c>
      <c r="F33" s="21">
        <v>41.026699999999998</v>
      </c>
      <c r="G33" s="21">
        <v>45.991100000000003</v>
      </c>
      <c r="H33" s="22">
        <v>46.756</v>
      </c>
      <c r="I33" s="20">
        <v>1498.9775999999999</v>
      </c>
      <c r="J33" s="21">
        <v>41.665100000000002</v>
      </c>
      <c r="K33" s="21">
        <v>46.236400000000003</v>
      </c>
      <c r="L33" s="22">
        <v>46.976799999999997</v>
      </c>
      <c r="M33" s="21">
        <v>1499.404</v>
      </c>
      <c r="N33" s="21">
        <v>41.503399999999999</v>
      </c>
      <c r="O33" s="21">
        <v>46.223700000000001</v>
      </c>
      <c r="P33" s="22">
        <v>46.807499999999997</v>
      </c>
      <c r="Q33" s="38">
        <f t="shared" si="0"/>
        <v>-1.3440000000006572E-4</v>
      </c>
      <c r="R33" s="39">
        <f t="shared" si="1"/>
        <v>-6.8160000000004096E-4</v>
      </c>
      <c r="S33" s="40">
        <f t="shared" si="2"/>
        <v>-3.9733333333333575E-4</v>
      </c>
      <c r="T33" s="55"/>
      <c r="U33" s="30"/>
      <c r="V33" s="30"/>
      <c r="W33" s="30"/>
      <c r="X33" s="30"/>
      <c r="Y33" s="31"/>
    </row>
    <row r="34" spans="2:25" x14ac:dyDescent="0.3">
      <c r="B34" s="35"/>
      <c r="C34" s="33" t="s">
        <v>64</v>
      </c>
      <c r="D34" s="63">
        <v>850</v>
      </c>
      <c r="E34" s="48">
        <v>851.09280000000001</v>
      </c>
      <c r="F34" s="49">
        <v>39.441299999999998</v>
      </c>
      <c r="G34" s="49">
        <v>44.133499999999998</v>
      </c>
      <c r="H34" s="50">
        <v>45.247999999999998</v>
      </c>
      <c r="I34" s="48">
        <v>849.00720000000001</v>
      </c>
      <c r="J34" s="49">
        <v>40.230400000000003</v>
      </c>
      <c r="K34" s="49">
        <v>44.558399999999999</v>
      </c>
      <c r="L34" s="50">
        <v>45.445700000000002</v>
      </c>
      <c r="M34" s="49">
        <v>854.94479999999999</v>
      </c>
      <c r="N34" s="49">
        <v>39.721400000000003</v>
      </c>
      <c r="O34" s="49">
        <v>44.112400000000001</v>
      </c>
      <c r="P34" s="50">
        <v>44.791699999999999</v>
      </c>
      <c r="Q34" s="69">
        <f t="shared" si="0"/>
        <v>1.2856470588235424E-3</v>
      </c>
      <c r="R34" s="53">
        <f t="shared" si="1"/>
        <v>-1.1679999999999863E-3</v>
      </c>
      <c r="S34" s="54">
        <f t="shared" si="2"/>
        <v>5.8174117647058661E-3</v>
      </c>
      <c r="T34" s="55"/>
      <c r="U34" s="30"/>
      <c r="V34" s="30"/>
      <c r="W34" s="30"/>
      <c r="X34" s="30"/>
      <c r="Y34" s="31"/>
    </row>
    <row r="35" spans="2:25" ht="17.25" thickBot="1" x14ac:dyDescent="0.35">
      <c r="B35" s="37"/>
      <c r="C35" s="37"/>
      <c r="D35" s="65">
        <v>1500</v>
      </c>
      <c r="E35" s="20">
        <v>1505.6271999999999</v>
      </c>
      <c r="F35" s="21">
        <v>40.858400000000003</v>
      </c>
      <c r="G35" s="21">
        <v>45.520099999999999</v>
      </c>
      <c r="H35" s="22">
        <v>46.514600000000002</v>
      </c>
      <c r="I35" s="20">
        <v>1500.4431999999999</v>
      </c>
      <c r="J35" s="21">
        <v>41.423299999999998</v>
      </c>
      <c r="K35" s="21">
        <v>45.371899999999997</v>
      </c>
      <c r="L35" s="22">
        <v>46.092700000000001</v>
      </c>
      <c r="M35" s="21">
        <v>1501.2175999999999</v>
      </c>
      <c r="N35" s="21">
        <v>41.035299999999999</v>
      </c>
      <c r="O35" s="21">
        <v>45.091099999999997</v>
      </c>
      <c r="P35" s="22">
        <v>45.738100000000003</v>
      </c>
      <c r="Q35" s="38">
        <f t="shared" si="0"/>
        <v>3.7514666666666019E-3</v>
      </c>
      <c r="R35" s="39">
        <f t="shared" si="1"/>
        <v>2.9546666666662228E-4</v>
      </c>
      <c r="S35" s="40">
        <f t="shared" si="2"/>
        <v>8.1173333333329838E-4</v>
      </c>
      <c r="T35" s="56"/>
      <c r="U35" s="41"/>
      <c r="V35" s="41"/>
      <c r="W35" s="41"/>
      <c r="X35" s="41"/>
      <c r="Y35" s="42"/>
    </row>
    <row r="36" spans="2:25" x14ac:dyDescent="0.3"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43">
        <f>AVERAGE(Q4:Q35)</f>
        <v>6.229677836134378E-4</v>
      </c>
      <c r="R36" s="43">
        <f>AVERAGE(R4:R35)</f>
        <v>7.3713032913164946E-4</v>
      </c>
      <c r="S36" s="43">
        <f>AVERAGE(S4:S35)</f>
        <v>1.020513872549019E-3</v>
      </c>
      <c r="T36" s="10"/>
      <c r="U36" s="10"/>
      <c r="V36" s="10"/>
      <c r="W36" s="10"/>
      <c r="X36" s="10"/>
      <c r="Y36" s="10"/>
    </row>
  </sheetData>
  <mergeCells count="7">
    <mergeCell ref="X2:Y2"/>
    <mergeCell ref="Q2:S2"/>
    <mergeCell ref="E2:H2"/>
    <mergeCell ref="I2:L2"/>
    <mergeCell ref="M2:P2"/>
    <mergeCell ref="T2:U2"/>
    <mergeCell ref="V2:W2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3</vt:i4>
      </vt:variant>
    </vt:vector>
  </HeadingPairs>
  <TitlesOfParts>
    <vt:vector size="7" baseType="lpstr">
      <vt:lpstr>Summary</vt:lpstr>
      <vt:lpstr>RA</vt:lpstr>
      <vt:lpstr>LB</vt:lpstr>
      <vt:lpstr>LP</vt:lpstr>
      <vt:lpstr>Summary!_ftn1</vt:lpstr>
      <vt:lpstr>Summary!_ftnref1</vt:lpstr>
      <vt:lpstr>Summary!_Ref245059073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2012-04-27T11:13:00Z</dcterms:modified>
</cp:coreProperties>
</file>