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730" windowHeight="9855"/>
  </bookViews>
  <sheets>
    <sheet name="Summary" sheetId="1" r:id="rId1"/>
    <sheet name="ProposedDetail (2.6_1)" sheetId="2" r:id="rId2"/>
    <sheet name="ProposedDetail (2.6_2)" sheetId="4" r:id="rId3"/>
    <sheet name="ProposedDetail (3.3_1)" sheetId="5" r:id="rId4"/>
    <sheet name="ProposedDetail (3.3_2)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B55" i="1"/>
  <c r="B56" s="1"/>
  <c r="Q48" i="6"/>
  <c r="Q47"/>
  <c r="P47"/>
  <c r="Q46"/>
  <c r="P46"/>
  <c r="Q44"/>
  <c r="P44"/>
  <c r="Q43"/>
  <c r="R44" s="1"/>
  <c r="Q45" s="1"/>
  <c r="P43"/>
  <c r="Q42"/>
  <c r="P42"/>
  <c r="Q41"/>
  <c r="P41"/>
  <c r="Q40"/>
  <c r="P40"/>
  <c r="B42" i="1"/>
  <c r="B41"/>
  <c r="Q47" i="5"/>
  <c r="Q46"/>
  <c r="P46"/>
  <c r="Q44"/>
  <c r="Q43"/>
  <c r="R44" s="1"/>
  <c r="Q45" s="1"/>
  <c r="Q40"/>
  <c r="P44"/>
  <c r="P43"/>
  <c r="P42"/>
  <c r="Q42" s="1"/>
  <c r="P41"/>
  <c r="Q41" s="1"/>
  <c r="P40"/>
  <c r="B26" i="1"/>
  <c r="B27" s="1"/>
  <c r="P60" i="4"/>
  <c r="P59"/>
  <c r="O57"/>
  <c r="P57" s="1"/>
  <c r="P55"/>
  <c r="O55"/>
  <c r="O54"/>
  <c r="P54" s="1"/>
  <c r="P53"/>
  <c r="O53"/>
  <c r="O52"/>
  <c r="P52" s="1"/>
  <c r="P51"/>
  <c r="O51"/>
  <c r="P48"/>
  <c r="O48"/>
  <c r="Q46"/>
  <c r="P46"/>
  <c r="O46"/>
  <c r="O45"/>
  <c r="P45" s="1"/>
  <c r="P44"/>
  <c r="O44"/>
  <c r="O43"/>
  <c r="P43" s="1"/>
  <c r="P42"/>
  <c r="O42"/>
  <c r="O40"/>
  <c r="P40" s="1"/>
  <c r="B13" i="1"/>
  <c r="B12"/>
  <c r="O41" i="4" l="1"/>
  <c r="P41" s="1"/>
  <c r="O39"/>
  <c r="P39" s="1"/>
  <c r="P38"/>
  <c r="O38"/>
  <c r="O37"/>
  <c r="P37" s="1"/>
  <c r="P36"/>
  <c r="O36"/>
  <c r="O35"/>
  <c r="P35" s="1"/>
  <c r="P34"/>
  <c r="O34"/>
  <c r="O33"/>
  <c r="P33" s="1"/>
  <c r="P32"/>
  <c r="O32"/>
  <c r="P51" i="2"/>
  <c r="P50"/>
  <c r="Q39"/>
  <c r="O48"/>
  <c r="P48" s="1"/>
  <c r="P46"/>
  <c r="O46"/>
  <c r="P45"/>
  <c r="O45"/>
  <c r="P44"/>
  <c r="O44"/>
  <c r="P41"/>
  <c r="O41"/>
  <c r="P39"/>
  <c r="P38"/>
  <c r="P37"/>
  <c r="P36"/>
  <c r="P35"/>
  <c r="P34"/>
  <c r="P33"/>
  <c r="P32"/>
  <c r="O39"/>
  <c r="O38"/>
  <c r="O37"/>
  <c r="O36"/>
  <c r="O35"/>
  <c r="O34"/>
  <c r="O33"/>
  <c r="O32"/>
  <c r="C52" i="1"/>
  <c r="B52"/>
  <c r="C51"/>
  <c r="B51"/>
  <c r="C38"/>
  <c r="B38"/>
  <c r="C37"/>
  <c r="B37"/>
  <c r="C23"/>
  <c r="B23"/>
  <c r="C22"/>
  <c r="B22"/>
  <c r="C9"/>
  <c r="B10" s="1"/>
  <c r="B9"/>
  <c r="C8"/>
  <c r="B8"/>
  <c r="H53" i="6"/>
  <c r="H52"/>
  <c r="H55"/>
  <c r="H54"/>
  <c r="H51"/>
  <c r="H50"/>
  <c r="H49"/>
  <c r="H48"/>
  <c r="H47"/>
  <c r="H46"/>
  <c r="H45"/>
  <c r="H44"/>
  <c r="H43"/>
  <c r="H42"/>
  <c r="H41"/>
  <c r="H40"/>
  <c r="H39"/>
  <c r="K33"/>
  <c r="H51" i="5"/>
  <c r="H53"/>
  <c r="H52"/>
  <c r="H50"/>
  <c r="H49"/>
  <c r="H48"/>
  <c r="H47"/>
  <c r="H46"/>
  <c r="H45"/>
  <c r="H44"/>
  <c r="H43"/>
  <c r="H42"/>
  <c r="H41"/>
  <c r="H40"/>
  <c r="H39"/>
  <c r="K33"/>
  <c r="H46" i="4"/>
  <c r="H45"/>
  <c r="H44"/>
  <c r="H43"/>
  <c r="H42"/>
  <c r="H41"/>
  <c r="H40"/>
  <c r="H39"/>
  <c r="H38"/>
  <c r="H37"/>
  <c r="H36"/>
  <c r="H35"/>
  <c r="H34"/>
  <c r="H33"/>
  <c r="H32"/>
  <c r="H31"/>
  <c r="H47" s="1"/>
  <c r="K25"/>
  <c r="H46" i="2"/>
  <c r="H45"/>
  <c r="H44"/>
  <c r="H43"/>
  <c r="H42"/>
  <c r="H41"/>
  <c r="H40"/>
  <c r="H39"/>
  <c r="H38"/>
  <c r="H37"/>
  <c r="H36"/>
  <c r="H35"/>
  <c r="H34"/>
  <c r="H33"/>
  <c r="H32"/>
  <c r="H31"/>
  <c r="H47" s="1"/>
  <c r="K25"/>
  <c r="B53" i="1" l="1"/>
  <c r="B39"/>
  <c r="B24"/>
  <c r="H56" i="6"/>
  <c r="H54" i="5"/>
</calcChain>
</file>

<file path=xl/sharedStrings.xml><?xml version="1.0" encoding="utf-8"?>
<sst xmlns="http://schemas.openxmlformats.org/spreadsheetml/2006/main" count="389" uniqueCount="149">
  <si>
    <t>Field</t>
  </si>
  <si>
    <t>Required bits</t>
  </si>
  <si>
    <t>Current method</t>
  </si>
  <si>
    <t>Proposed method</t>
  </si>
  <si>
    <t>SPS</t>
  </si>
  <si>
    <t>PPS</t>
  </si>
  <si>
    <t>long_term_ref_pics_present_flag</t>
    <phoneticPr fontId="2" type="noConversion"/>
  </si>
  <si>
    <t>num_long_term_ref_pic_sets</t>
    <phoneticPr fontId="2" type="noConversion"/>
  </si>
  <si>
    <t>num_lt_ref_pics_minus1 [0]</t>
    <phoneticPr fontId="2" type="noConversion"/>
  </si>
  <si>
    <t>Bits</t>
    <phoneticPr fontId="2" type="noConversion"/>
  </si>
  <si>
    <t>lt_cycle_base_minus1[0][0]</t>
    <phoneticPr fontId="2" type="noConversion"/>
  </si>
  <si>
    <t>lt_offset_sign[0][0]</t>
    <phoneticPr fontId="2" type="noConversion"/>
  </si>
  <si>
    <t>lt_offset[0][0]</t>
    <phoneticPr fontId="2" type="noConversion"/>
  </si>
  <si>
    <t>used_by_curr_pic_lt_flag[0][0]</t>
    <phoneticPr fontId="2" type="noConversion"/>
  </si>
  <si>
    <t>num_lt_ref_pics_minus1 [1]</t>
    <phoneticPr fontId="2" type="noConversion"/>
  </si>
  <si>
    <t>num_lt_ref_pics_minus1 [2]</t>
    <phoneticPr fontId="2" type="noConversion"/>
  </si>
  <si>
    <t>num_lt_ref_pics_minus1 [3]</t>
    <phoneticPr fontId="2" type="noConversion"/>
  </si>
  <si>
    <t>Value</t>
    <phoneticPr fontId="2" type="noConversion"/>
  </si>
  <si>
    <t>Syntax Elements in SPS</t>
    <phoneticPr fontId="2" type="noConversion"/>
  </si>
  <si>
    <t>Total required bits in SPS</t>
    <phoneticPr fontId="2" type="noConversion"/>
  </si>
  <si>
    <t>0 ~ 1200</t>
    <phoneticPr fontId="2" type="noConversion"/>
  </si>
  <si>
    <t>1201 ~ 4792</t>
    <phoneticPr fontId="2" type="noConversion"/>
  </si>
  <si>
    <t>4793 ~ 4799</t>
    <phoneticPr fontId="2" type="noConversion"/>
  </si>
  <si>
    <t>4801 ~ 5992</t>
    <phoneticPr fontId="2" type="noConversion"/>
  </si>
  <si>
    <t>5993 ~ 5999</t>
    <phoneticPr fontId="2" type="noConversion"/>
  </si>
  <si>
    <t>long_term_ref_pic_set_sps_flag</t>
    <phoneticPr fontId="2" type="noConversion"/>
  </si>
  <si>
    <t>num_long_term_pics</t>
    <phoneticPr fontId="2" type="noConversion"/>
  </si>
  <si>
    <t>long_term_ref_pic_set_idx</t>
    <phoneticPr fontId="2" type="noConversion"/>
  </si>
  <si>
    <t>POC Range</t>
    <phoneticPr fontId="2" type="noConversion"/>
  </si>
  <si>
    <t>#Slices</t>
    <phoneticPr fontId="2" type="noConversion"/>
  </si>
  <si>
    <t>Syntax Element in Slice Header</t>
    <phoneticPr fontId="2" type="noConversion"/>
  </si>
  <si>
    <t>Bits / slice</t>
    <phoneticPr fontId="2" type="noConversion"/>
  </si>
  <si>
    <t>Cummulative Bits</t>
    <phoneticPr fontId="2" type="noConversion"/>
  </si>
  <si>
    <t>6001 ~ 9599</t>
    <phoneticPr fontId="2" type="noConversion"/>
  </si>
  <si>
    <t>Total required bits in slice header for first 9600 slices</t>
    <phoneticPr fontId="2" type="noConversion"/>
  </si>
  <si>
    <t>Bit-count Analysis when proposed method is used</t>
    <phoneticPr fontId="2" type="noConversion"/>
  </si>
  <si>
    <t>0 ~ 600</t>
    <phoneticPr fontId="2" type="noConversion"/>
  </si>
  <si>
    <t>601 ~ 2392</t>
    <phoneticPr fontId="2" type="noConversion"/>
  </si>
  <si>
    <t>2393 ~ 2399</t>
    <phoneticPr fontId="2" type="noConversion"/>
  </si>
  <si>
    <t>2401 ~ 2992</t>
    <phoneticPr fontId="2" type="noConversion"/>
  </si>
  <si>
    <t>2993 ~ 2999</t>
    <phoneticPr fontId="2" type="noConversion"/>
  </si>
  <si>
    <t>3001 ~ 4799</t>
    <phoneticPr fontId="2" type="noConversion"/>
  </si>
  <si>
    <t>lt_cycle_base_minus1[1][0]</t>
    <phoneticPr fontId="2" type="noConversion"/>
  </si>
  <si>
    <t>lt_offset_sign[1][0]</t>
    <phoneticPr fontId="2" type="noConversion"/>
  </si>
  <si>
    <t>lt_offset[1][0]</t>
    <phoneticPr fontId="2" type="noConversion"/>
  </si>
  <si>
    <t>used_by_curr_pic_lt_flag[1][0]</t>
    <phoneticPr fontId="2" type="noConversion"/>
  </si>
  <si>
    <t>lt_cycle_base_minus1[2][0]</t>
    <phoneticPr fontId="2" type="noConversion"/>
  </si>
  <si>
    <t>lt_offset_sign[2][0]</t>
    <phoneticPr fontId="2" type="noConversion"/>
  </si>
  <si>
    <t>lt_offset[2][0]</t>
    <phoneticPr fontId="2" type="noConversion"/>
  </si>
  <si>
    <t>used_by_curr_pic_lt_flag[2][0]</t>
    <phoneticPr fontId="2" type="noConversion"/>
  </si>
  <si>
    <t>lt_cycle_base_minus1[3][0]</t>
    <phoneticPr fontId="2" type="noConversion"/>
  </si>
  <si>
    <t>lt_offset_sign[3][0]</t>
    <phoneticPr fontId="2" type="noConversion"/>
  </si>
  <si>
    <t>lt_offset[3][0]</t>
    <phoneticPr fontId="2" type="noConversion"/>
  </si>
  <si>
    <t>used_by_curr_pic_lt_flag[3][0]</t>
    <phoneticPr fontId="2" type="noConversion"/>
  </si>
  <si>
    <t>log2_max_lt_cycle_minus4</t>
    <phoneticPr fontId="2" type="noConversion"/>
  </si>
  <si>
    <t>lt_cycle_base_minus1[0][1]</t>
    <phoneticPr fontId="2" type="noConversion"/>
  </si>
  <si>
    <t>lt_offset_sign[0][1]</t>
    <phoneticPr fontId="2" type="noConversion"/>
  </si>
  <si>
    <t>lt_offset[0][1]</t>
    <phoneticPr fontId="2" type="noConversion"/>
  </si>
  <si>
    <t>used_by_curr_pic_lt_flag[0][1]</t>
    <phoneticPr fontId="2" type="noConversion"/>
  </si>
  <si>
    <t>lt_cycle_base_minus1[1][1]</t>
    <phoneticPr fontId="2" type="noConversion"/>
  </si>
  <si>
    <t>lt_offset_sign[1][1]</t>
    <phoneticPr fontId="2" type="noConversion"/>
  </si>
  <si>
    <t>lt_offset[1][1]</t>
    <phoneticPr fontId="2" type="noConversion"/>
  </si>
  <si>
    <t>used_by_curr_pic_lt_flag[1][1]</t>
    <phoneticPr fontId="2" type="noConversion"/>
  </si>
  <si>
    <t>1 ~ 12</t>
    <phoneticPr fontId="2" type="noConversion"/>
  </si>
  <si>
    <t>13 ~ 14</t>
    <phoneticPr fontId="2" type="noConversion"/>
  </si>
  <si>
    <t>15 ~ 25</t>
    <phoneticPr fontId="2" type="noConversion"/>
  </si>
  <si>
    <t>26 ~ 27</t>
    <phoneticPr fontId="2" type="noConversion"/>
  </si>
  <si>
    <t>28 ~ 38</t>
    <phoneticPr fontId="2" type="noConversion"/>
  </si>
  <si>
    <t>39 ~ 597</t>
    <phoneticPr fontId="2" type="noConversion"/>
  </si>
  <si>
    <t>Repetiton of the cycle similar to 26 ~ 38</t>
    <phoneticPr fontId="2" type="noConversion"/>
  </si>
  <si>
    <t>598 ~ 599</t>
    <phoneticPr fontId="2" type="noConversion"/>
  </si>
  <si>
    <t>1 ~ 60</t>
    <phoneticPr fontId="2" type="noConversion"/>
  </si>
  <si>
    <t>61 ~ 62</t>
    <phoneticPr fontId="2" type="noConversion"/>
  </si>
  <si>
    <t>63 ~ 121</t>
    <phoneticPr fontId="2" type="noConversion"/>
  </si>
  <si>
    <t>122 ~ 123</t>
    <phoneticPr fontId="2" type="noConversion"/>
  </si>
  <si>
    <t>124 ~ 182</t>
    <phoneticPr fontId="2" type="noConversion"/>
  </si>
  <si>
    <t>Repetiton of the cycle similar to 122 ~ 182</t>
    <phoneticPr fontId="2" type="noConversion"/>
  </si>
  <si>
    <t>183 ~ 549</t>
    <phoneticPr fontId="2" type="noConversion"/>
  </si>
  <si>
    <t>550 ~ 551</t>
    <phoneticPr fontId="2" type="noConversion"/>
  </si>
  <si>
    <t>552 ~ 599</t>
    <phoneticPr fontId="2" type="noConversion"/>
  </si>
  <si>
    <t>Case 3.3 (200ms RTT -- 600 frames)</t>
    <phoneticPr fontId="2" type="noConversion"/>
  </si>
  <si>
    <t>Case 2.6 (10s -- 30s -- 10s -- 30s -- 4800 frames)</t>
    <phoneticPr fontId="2" type="noConversion"/>
  </si>
  <si>
    <t>Case 2.6 (20s -- 60s -- 20s -- 60s -- 9600 frames)</t>
    <phoneticPr fontId="2" type="noConversion"/>
  </si>
  <si>
    <t>Case 3.3 (1000ms RTT -- 600 frames)</t>
    <phoneticPr fontId="2" type="noConversion"/>
  </si>
  <si>
    <t>num_long_term_ref_pic_sets</t>
    <phoneticPr fontId="2" type="noConversion"/>
  </si>
  <si>
    <t>log2_max_lt_cycle_minus4</t>
    <phoneticPr fontId="2" type="noConversion"/>
  </si>
  <si>
    <t>Slice Header (1st half)</t>
    <phoneticPr fontId="2" type="noConversion"/>
  </si>
  <si>
    <t>Slice Header (2nd half)</t>
    <phoneticPr fontId="2" type="noConversion"/>
  </si>
  <si>
    <t>Total in Slice Header</t>
    <phoneticPr fontId="2" type="noConversion"/>
  </si>
  <si>
    <t>Total Bit-count</t>
    <phoneticPr fontId="2" type="noConversion"/>
  </si>
  <si>
    <t>Reduction (%)</t>
    <phoneticPr fontId="2" type="noConversion"/>
  </si>
  <si>
    <t>601 ~ 847</t>
    <phoneticPr fontId="2" type="noConversion"/>
  </si>
  <si>
    <t>848 ~ 1103</t>
    <phoneticPr fontId="2" type="noConversion"/>
  </si>
  <si>
    <t>1104 ~ 1359</t>
    <phoneticPr fontId="2" type="noConversion"/>
  </si>
  <si>
    <t>1360 ~ 1615</t>
    <phoneticPr fontId="2" type="noConversion"/>
  </si>
  <si>
    <t>1616 ~ 1871</t>
    <phoneticPr fontId="2" type="noConversion"/>
  </si>
  <si>
    <t>1872 ~ 2127</t>
    <phoneticPr fontId="2" type="noConversion"/>
  </si>
  <si>
    <t>2128 ~ 2383</t>
    <phoneticPr fontId="2" type="noConversion"/>
  </si>
  <si>
    <t>2384 ~ 2399</t>
    <phoneticPr fontId="2" type="noConversion"/>
  </si>
  <si>
    <t>601 ~ 2399</t>
    <phoneticPr fontId="2" type="noConversion"/>
  </si>
  <si>
    <t>msb flag</t>
    <phoneticPr fontId="2" type="noConversion"/>
  </si>
  <si>
    <t>msb cycle</t>
    <phoneticPr fontId="2" type="noConversion"/>
  </si>
  <si>
    <t>Bits</t>
    <phoneticPr fontId="2" type="noConversion"/>
  </si>
  <si>
    <t>Total bits</t>
    <phoneticPr fontId="2" type="noConversion"/>
  </si>
  <si>
    <t>2401 ~ 2992</t>
    <phoneticPr fontId="2" type="noConversion"/>
  </si>
  <si>
    <t>2401 ~ 2647</t>
    <phoneticPr fontId="2" type="noConversion"/>
  </si>
  <si>
    <t>2648 ~ 2903</t>
    <phoneticPr fontId="2" type="noConversion"/>
  </si>
  <si>
    <t>2904 ~ 2992</t>
    <phoneticPr fontId="2" type="noConversion"/>
  </si>
  <si>
    <t>3001 ~ 4799</t>
    <phoneticPr fontId="2" type="noConversion"/>
  </si>
  <si>
    <t>Bits that should be extracted if we do not signal anything related to MSB</t>
    <phoneticPr fontId="2" type="noConversion"/>
  </si>
  <si>
    <t>1201  4792</t>
    <phoneticPr fontId="2" type="noConversion"/>
  </si>
  <si>
    <t>1201 ~ 1447</t>
    <phoneticPr fontId="2" type="noConversion"/>
  </si>
  <si>
    <t>1448 ~ 1703</t>
    <phoneticPr fontId="2" type="noConversion"/>
  </si>
  <si>
    <t>1704 ~ 1959</t>
    <phoneticPr fontId="2" type="noConversion"/>
  </si>
  <si>
    <t>1960 ~ 2215</t>
    <phoneticPr fontId="2" type="noConversion"/>
  </si>
  <si>
    <t>2216 ~ 2471</t>
    <phoneticPr fontId="2" type="noConversion"/>
  </si>
  <si>
    <t>Bits needed to signal MSB related stuff</t>
    <phoneticPr fontId="2" type="noConversion"/>
  </si>
  <si>
    <t>Reduction (%) after MSB stuff out</t>
    <phoneticPr fontId="2" type="noConversion"/>
  </si>
  <si>
    <t>2472 ~ 2727</t>
    <phoneticPr fontId="2" type="noConversion"/>
  </si>
  <si>
    <t>2728 ~ 2983</t>
    <phoneticPr fontId="2" type="noConversion"/>
  </si>
  <si>
    <t>2984 ~ 3239</t>
    <phoneticPr fontId="2" type="noConversion"/>
  </si>
  <si>
    <t>3240 ~ 3495</t>
    <phoneticPr fontId="2" type="noConversion"/>
  </si>
  <si>
    <t>3496~ 3751</t>
    <phoneticPr fontId="2" type="noConversion"/>
  </si>
  <si>
    <t>3752 ~ 4007</t>
    <phoneticPr fontId="2" type="noConversion"/>
  </si>
  <si>
    <t>4008 ~ 4263</t>
    <phoneticPr fontId="2" type="noConversion"/>
  </si>
  <si>
    <t>4264 ~ 4519</t>
    <phoneticPr fontId="2" type="noConversion"/>
  </si>
  <si>
    <t>4520 ~ 4775</t>
    <phoneticPr fontId="2" type="noConversion"/>
  </si>
  <si>
    <t>4776 ~ 4792</t>
    <phoneticPr fontId="2" type="noConversion"/>
  </si>
  <si>
    <t>4801 ~ 5992</t>
    <phoneticPr fontId="2" type="noConversion"/>
  </si>
  <si>
    <t>4801 ~ 5047</t>
    <phoneticPr fontId="2" type="noConversion"/>
  </si>
  <si>
    <t>5048 ~ 5303</t>
    <phoneticPr fontId="2" type="noConversion"/>
  </si>
  <si>
    <t>5304 ~ 5559</t>
    <phoneticPr fontId="2" type="noConversion"/>
  </si>
  <si>
    <t>5560 ~ 5815</t>
    <phoneticPr fontId="2" type="noConversion"/>
  </si>
  <si>
    <t>5816 ~ 5992</t>
    <phoneticPr fontId="2" type="noConversion"/>
  </si>
  <si>
    <t>6001 ~ 9599</t>
    <phoneticPr fontId="2" type="noConversion"/>
  </si>
  <si>
    <t>1 ~ 12</t>
    <phoneticPr fontId="2" type="noConversion"/>
  </si>
  <si>
    <t>#ref pic</t>
    <phoneticPr fontId="2" type="noConversion"/>
  </si>
  <si>
    <t>13 ~ 14</t>
    <phoneticPr fontId="2" type="noConversion"/>
  </si>
  <si>
    <t>15 ~ 25</t>
    <phoneticPr fontId="2" type="noConversion"/>
  </si>
  <si>
    <t>26 ~ 27</t>
    <phoneticPr fontId="2" type="noConversion"/>
  </si>
  <si>
    <t>28 ~ 38</t>
    <phoneticPr fontId="2" type="noConversion"/>
  </si>
  <si>
    <t>598 ~ 599</t>
    <phoneticPr fontId="2" type="noConversion"/>
  </si>
  <si>
    <t>1 ~ 60</t>
    <phoneticPr fontId="2" type="noConversion"/>
  </si>
  <si>
    <t>61 ~ 62</t>
    <phoneticPr fontId="2" type="noConversion"/>
  </si>
  <si>
    <t>63 ~ 121</t>
    <phoneticPr fontId="2" type="noConversion"/>
  </si>
  <si>
    <t>122 ~ 123</t>
    <phoneticPr fontId="2" type="noConversion"/>
  </si>
  <si>
    <t>124 ~ 182</t>
    <phoneticPr fontId="2" type="noConversion"/>
  </si>
  <si>
    <t>550 ~ 551</t>
    <phoneticPr fontId="2" type="noConversion"/>
  </si>
  <si>
    <t>552 ~ 599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</si>
</sst>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맑은 고딕"/>
      <family val="2"/>
      <charset val="129"/>
      <scheme val="minor"/>
    </font>
    <font>
      <sz val="11"/>
      <color rgb="FF000000"/>
      <name val="Times New Roman"/>
      <family val="1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6"/>
  <sheetViews>
    <sheetView tabSelected="1" topLeftCell="A49" workbookViewId="0">
      <selection activeCell="F50" sqref="F50"/>
    </sheetView>
  </sheetViews>
  <sheetFormatPr defaultRowHeight="16.5"/>
  <cols>
    <col min="1" max="1" width="39.875" customWidth="1"/>
    <col min="2" max="2" width="20.75" customWidth="1"/>
    <col min="3" max="3" width="19" customWidth="1"/>
  </cols>
  <sheetData>
    <row r="1" spans="1:3">
      <c r="A1" s="22" t="s">
        <v>81</v>
      </c>
      <c r="B1" s="22"/>
      <c r="C1" s="22"/>
    </row>
    <row r="2" spans="1:3">
      <c r="A2" s="23" t="s">
        <v>0</v>
      </c>
      <c r="B2" s="23" t="s">
        <v>1</v>
      </c>
      <c r="C2" s="23"/>
    </row>
    <row r="3" spans="1:3">
      <c r="A3" s="23"/>
      <c r="B3" s="20" t="s">
        <v>2</v>
      </c>
      <c r="C3" s="20" t="s">
        <v>3</v>
      </c>
    </row>
    <row r="4" spans="1:3">
      <c r="A4" s="17" t="s">
        <v>4</v>
      </c>
      <c r="B4" s="18">
        <v>1</v>
      </c>
      <c r="C4" s="18">
        <v>126</v>
      </c>
    </row>
    <row r="5" spans="1:3">
      <c r="A5" s="17" t="s">
        <v>5</v>
      </c>
      <c r="B5" s="18">
        <v>0</v>
      </c>
      <c r="C5" s="18">
        <v>0</v>
      </c>
    </row>
    <row r="6" spans="1:3" ht="15.75" customHeight="1">
      <c r="A6" s="17" t="s">
        <v>86</v>
      </c>
      <c r="B6" s="18">
        <v>38673</v>
      </c>
      <c r="C6" s="18">
        <v>6595</v>
      </c>
    </row>
    <row r="7" spans="1:3">
      <c r="A7" s="17" t="s">
        <v>87</v>
      </c>
      <c r="B7" s="18">
        <v>49270</v>
      </c>
      <c r="C7" s="18">
        <v>7191</v>
      </c>
    </row>
    <row r="8" spans="1:3" ht="18" customHeight="1">
      <c r="A8" s="17" t="s">
        <v>88</v>
      </c>
      <c r="B8" s="19">
        <f>SUM(B6:B7)</f>
        <v>87943</v>
      </c>
      <c r="C8" s="19">
        <f>SUM(C6:C7)</f>
        <v>13786</v>
      </c>
    </row>
    <row r="9" spans="1:3" ht="18" customHeight="1">
      <c r="A9" s="17" t="s">
        <v>89</v>
      </c>
      <c r="B9" s="19">
        <f>SUM(B4:B7)</f>
        <v>87944</v>
      </c>
      <c r="C9" s="19">
        <f>SUM(C4:C7)</f>
        <v>13912</v>
      </c>
    </row>
    <row r="10" spans="1:3" ht="18" customHeight="1">
      <c r="A10" s="36" t="s">
        <v>90</v>
      </c>
      <c r="B10" s="37">
        <f>(B9-C9)/B9</f>
        <v>0.84180842354225416</v>
      </c>
      <c r="C10" s="37"/>
    </row>
    <row r="11" spans="1:3" ht="18" customHeight="1">
      <c r="A11" s="17" t="s">
        <v>116</v>
      </c>
      <c r="B11" s="38">
        <v>19504</v>
      </c>
      <c r="C11" s="21"/>
    </row>
    <row r="12" spans="1:3" ht="18" customHeight="1">
      <c r="A12" s="17" t="s">
        <v>89</v>
      </c>
      <c r="B12" s="19">
        <f>B9-B11</f>
        <v>68440</v>
      </c>
      <c r="C12" s="21"/>
    </row>
    <row r="13" spans="1:3" ht="18" customHeight="1">
      <c r="A13" s="36" t="s">
        <v>117</v>
      </c>
      <c r="B13" s="37">
        <f>(B12-C9)/B12</f>
        <v>0.7967270601987142</v>
      </c>
      <c r="C13" s="37"/>
    </row>
    <row r="15" spans="1:3">
      <c r="A15" s="22" t="s">
        <v>82</v>
      </c>
      <c r="B15" s="22"/>
      <c r="C15" s="22"/>
    </row>
    <row r="16" spans="1:3">
      <c r="A16" s="23" t="s">
        <v>0</v>
      </c>
      <c r="B16" s="23" t="s">
        <v>1</v>
      </c>
      <c r="C16" s="23"/>
    </row>
    <row r="17" spans="1:3">
      <c r="A17" s="23"/>
      <c r="B17" s="20" t="s">
        <v>2</v>
      </c>
      <c r="C17" s="20" t="s">
        <v>3</v>
      </c>
    </row>
    <row r="18" spans="1:3">
      <c r="A18" s="17" t="s">
        <v>4</v>
      </c>
      <c r="B18" s="18">
        <v>1</v>
      </c>
      <c r="C18" s="18">
        <v>136</v>
      </c>
    </row>
    <row r="19" spans="1:3">
      <c r="A19" s="17" t="s">
        <v>5</v>
      </c>
      <c r="B19" s="18">
        <v>0</v>
      </c>
      <c r="C19" s="18">
        <v>0</v>
      </c>
    </row>
    <row r="20" spans="1:3">
      <c r="A20" s="17" t="s">
        <v>86</v>
      </c>
      <c r="B20" s="18">
        <v>83875</v>
      </c>
      <c r="C20" s="18">
        <v>13195</v>
      </c>
    </row>
    <row r="21" spans="1:3">
      <c r="A21" s="17" t="s">
        <v>87</v>
      </c>
      <c r="B21" s="18">
        <v>106998</v>
      </c>
      <c r="C21" s="18">
        <v>14391</v>
      </c>
    </row>
    <row r="22" spans="1:3">
      <c r="A22" s="17" t="s">
        <v>88</v>
      </c>
      <c r="B22" s="19">
        <f>SUM(B20:B21)</f>
        <v>190873</v>
      </c>
      <c r="C22" s="19">
        <f>SUM(C20:C21)</f>
        <v>27586</v>
      </c>
    </row>
    <row r="23" spans="1:3">
      <c r="A23" s="17" t="s">
        <v>89</v>
      </c>
      <c r="B23" s="19">
        <f>SUM(B18:B21)</f>
        <v>190874</v>
      </c>
      <c r="C23" s="19">
        <f>SUM(C18:C21)</f>
        <v>27722</v>
      </c>
    </row>
    <row r="24" spans="1:3">
      <c r="A24" s="36" t="s">
        <v>90</v>
      </c>
      <c r="B24" s="37">
        <f>(B23-C23)/B23</f>
        <v>0.85476282783406854</v>
      </c>
      <c r="C24" s="37"/>
    </row>
    <row r="25" spans="1:3">
      <c r="A25" s="17" t="s">
        <v>116</v>
      </c>
      <c r="B25" s="38">
        <v>51450</v>
      </c>
      <c r="C25" s="21"/>
    </row>
    <row r="26" spans="1:3">
      <c r="A26" s="17" t="s">
        <v>89</v>
      </c>
      <c r="B26" s="19">
        <f>B23-B25</f>
        <v>139424</v>
      </c>
      <c r="C26" s="21"/>
    </row>
    <row r="27" spans="1:3">
      <c r="A27" s="36" t="s">
        <v>117</v>
      </c>
      <c r="B27" s="37">
        <f>(B26-C23)/B26</f>
        <v>0.80116766123479455</v>
      </c>
      <c r="C27" s="37"/>
    </row>
    <row r="28" spans="1:3">
      <c r="A28" s="34"/>
      <c r="B28" s="35"/>
      <c r="C28" s="35"/>
    </row>
    <row r="30" spans="1:3">
      <c r="A30" s="22" t="s">
        <v>80</v>
      </c>
      <c r="B30" s="22"/>
      <c r="C30" s="22"/>
    </row>
    <row r="31" spans="1:3">
      <c r="A31" s="23" t="s">
        <v>0</v>
      </c>
      <c r="B31" s="23" t="s">
        <v>1</v>
      </c>
      <c r="C31" s="23"/>
    </row>
    <row r="32" spans="1:3">
      <c r="A32" s="23"/>
      <c r="B32" s="20" t="s">
        <v>2</v>
      </c>
      <c r="C32" s="20" t="s">
        <v>3</v>
      </c>
    </row>
    <row r="33" spans="1:3">
      <c r="A33" s="17" t="s">
        <v>4</v>
      </c>
      <c r="B33" s="18">
        <v>1</v>
      </c>
      <c r="C33" s="18">
        <v>92</v>
      </c>
    </row>
    <row r="34" spans="1:3">
      <c r="A34" s="17" t="s">
        <v>5</v>
      </c>
      <c r="B34" s="18">
        <v>0</v>
      </c>
      <c r="C34" s="18">
        <v>0</v>
      </c>
    </row>
    <row r="35" spans="1:3">
      <c r="A35" s="17" t="s">
        <v>86</v>
      </c>
      <c r="B35" s="18">
        <v>5872</v>
      </c>
      <c r="C35" s="18">
        <v>902</v>
      </c>
    </row>
    <row r="36" spans="1:3">
      <c r="A36" s="17" t="s">
        <v>87</v>
      </c>
      <c r="B36" s="18">
        <v>6024</v>
      </c>
      <c r="C36" s="18">
        <v>900</v>
      </c>
    </row>
    <row r="37" spans="1:3">
      <c r="A37" s="17" t="s">
        <v>88</v>
      </c>
      <c r="B37" s="19">
        <f>SUM(B35:B36)</f>
        <v>11896</v>
      </c>
      <c r="C37" s="19">
        <f>SUM(C35:C36)</f>
        <v>1802</v>
      </c>
    </row>
    <row r="38" spans="1:3">
      <c r="A38" s="17" t="s">
        <v>89</v>
      </c>
      <c r="B38" s="19">
        <f>SUM(B33:B36)</f>
        <v>11897</v>
      </c>
      <c r="C38" s="19">
        <f>SUM(C33:C36)</f>
        <v>1894</v>
      </c>
    </row>
    <row r="39" spans="1:3">
      <c r="A39" s="36" t="s">
        <v>90</v>
      </c>
      <c r="B39" s="37">
        <f>(B38-C38)/B38</f>
        <v>0.84080020173152892</v>
      </c>
      <c r="C39" s="37"/>
    </row>
    <row r="40" spans="1:3">
      <c r="A40" s="17" t="s">
        <v>116</v>
      </c>
      <c r="B40" s="38">
        <v>2368</v>
      </c>
      <c r="C40" s="21"/>
    </row>
    <row r="41" spans="1:3">
      <c r="A41" s="17" t="s">
        <v>89</v>
      </c>
      <c r="B41" s="19">
        <f>B38-B40</f>
        <v>9529</v>
      </c>
      <c r="C41" s="21"/>
    </row>
    <row r="42" spans="1:3">
      <c r="A42" s="36" t="s">
        <v>117</v>
      </c>
      <c r="B42" s="37">
        <f>(B41-C38)/B41</f>
        <v>0.80123832511281357</v>
      </c>
      <c r="C42" s="37"/>
    </row>
    <row r="44" spans="1:3">
      <c r="A44" s="22" t="s">
        <v>83</v>
      </c>
      <c r="B44" s="22"/>
      <c r="C44" s="22"/>
    </row>
    <row r="45" spans="1:3">
      <c r="A45" s="23" t="s">
        <v>0</v>
      </c>
      <c r="B45" s="23" t="s">
        <v>1</v>
      </c>
      <c r="C45" s="23"/>
    </row>
    <row r="46" spans="1:3">
      <c r="A46" s="23"/>
      <c r="B46" s="20" t="s">
        <v>2</v>
      </c>
      <c r="C46" s="20" t="s">
        <v>3</v>
      </c>
    </row>
    <row r="47" spans="1:3">
      <c r="A47" s="17" t="s">
        <v>4</v>
      </c>
      <c r="B47" s="18">
        <v>1</v>
      </c>
      <c r="C47" s="18">
        <v>132</v>
      </c>
    </row>
    <row r="48" spans="1:3">
      <c r="A48" s="17" t="s">
        <v>5</v>
      </c>
      <c r="B48" s="18">
        <v>0</v>
      </c>
      <c r="C48" s="18">
        <v>0</v>
      </c>
    </row>
    <row r="49" spans="1:3">
      <c r="A49" s="17" t="s">
        <v>86</v>
      </c>
      <c r="B49" s="18">
        <v>7376</v>
      </c>
      <c r="C49" s="18">
        <v>902</v>
      </c>
    </row>
    <row r="50" spans="1:3">
      <c r="A50" s="17" t="s">
        <v>87</v>
      </c>
      <c r="B50" s="18">
        <v>8220</v>
      </c>
      <c r="C50" s="18">
        <v>900</v>
      </c>
    </row>
    <row r="51" spans="1:3">
      <c r="A51" s="17" t="s">
        <v>88</v>
      </c>
      <c r="B51" s="19">
        <f>SUM(B49:B50)</f>
        <v>15596</v>
      </c>
      <c r="C51" s="19">
        <f>SUM(C49:C50)</f>
        <v>1802</v>
      </c>
    </row>
    <row r="52" spans="1:3">
      <c r="A52" s="17" t="s">
        <v>89</v>
      </c>
      <c r="B52" s="19">
        <f>SUM(B47:B50)</f>
        <v>15597</v>
      </c>
      <c r="C52" s="19">
        <f>SUM(C47:C50)</f>
        <v>1934</v>
      </c>
    </row>
    <row r="53" spans="1:3">
      <c r="A53" s="36" t="s">
        <v>90</v>
      </c>
      <c r="B53" s="37">
        <f>(B52-C52)/B52</f>
        <v>0.87600179521702892</v>
      </c>
      <c r="C53" s="37"/>
    </row>
    <row r="54" spans="1:3">
      <c r="A54" s="17" t="s">
        <v>116</v>
      </c>
      <c r="B54" s="38">
        <v>2268</v>
      </c>
      <c r="C54" s="21"/>
    </row>
    <row r="55" spans="1:3">
      <c r="A55" s="17" t="s">
        <v>89</v>
      </c>
      <c r="B55" s="19">
        <f>B52-B54</f>
        <v>13329</v>
      </c>
      <c r="C55" s="21"/>
    </row>
    <row r="56" spans="1:3">
      <c r="A56" s="36" t="s">
        <v>117</v>
      </c>
      <c r="B56" s="37">
        <f>(B55-C52)/B55</f>
        <v>0.85490284342411282</v>
      </c>
      <c r="C56" s="37"/>
    </row>
  </sheetData>
  <mergeCells count="20">
    <mergeCell ref="B13:C13"/>
    <mergeCell ref="B27:C27"/>
    <mergeCell ref="B42:C42"/>
    <mergeCell ref="B56:C56"/>
    <mergeCell ref="B24:C24"/>
    <mergeCell ref="B39:C39"/>
    <mergeCell ref="B53:C53"/>
    <mergeCell ref="A1:C1"/>
    <mergeCell ref="A2:A3"/>
    <mergeCell ref="B2:C2"/>
    <mergeCell ref="A16:A17"/>
    <mergeCell ref="B16:C16"/>
    <mergeCell ref="A15:C15"/>
    <mergeCell ref="B10:C10"/>
    <mergeCell ref="A30:C30"/>
    <mergeCell ref="A31:A32"/>
    <mergeCell ref="B31:C31"/>
    <mergeCell ref="A44:C44"/>
    <mergeCell ref="A45:A46"/>
    <mergeCell ref="B45:C4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37"/>
  <sheetViews>
    <sheetView topLeftCell="E33" workbookViewId="0">
      <selection activeCell="J29" sqref="J29:Q51"/>
    </sheetView>
  </sheetViews>
  <sheetFormatPr defaultRowHeight="16.5"/>
  <cols>
    <col min="8" max="8" width="11.625" customWidth="1"/>
  </cols>
  <sheetData>
    <row r="1" spans="1:46" ht="17.25" thickBot="1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5" t="s">
        <v>17</v>
      </c>
      <c r="K1" s="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30" t="s">
        <v>6</v>
      </c>
      <c r="B2" s="30"/>
      <c r="C2" s="30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5" t="s">
        <v>7</v>
      </c>
      <c r="B3" s="25"/>
      <c r="C3" s="25"/>
      <c r="D3" s="2"/>
      <c r="E3" s="2"/>
      <c r="F3" s="2"/>
      <c r="G3" s="2"/>
      <c r="H3" s="2"/>
      <c r="I3" s="2"/>
      <c r="J3" s="2">
        <v>4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8</v>
      </c>
      <c r="K4" s="2">
        <v>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5" t="s">
        <v>8</v>
      </c>
      <c r="E5" s="25"/>
      <c r="F5" s="25"/>
      <c r="G5" s="2"/>
      <c r="H5" s="2"/>
      <c r="I5" s="2"/>
      <c r="J5" s="2">
        <v>0</v>
      </c>
      <c r="K5" s="2">
        <v>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5" t="s">
        <v>10</v>
      </c>
      <c r="H6" s="25"/>
      <c r="I6" s="25"/>
      <c r="J6" s="2">
        <v>2399</v>
      </c>
      <c r="K6" s="2">
        <v>12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5" t="s">
        <v>11</v>
      </c>
      <c r="H7" s="25"/>
      <c r="I7" s="25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5" t="s">
        <v>12</v>
      </c>
      <c r="H8" s="25"/>
      <c r="I8" s="25"/>
      <c r="J8" s="2">
        <v>592</v>
      </c>
      <c r="K8" s="2">
        <v>12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5" t="s">
        <v>13</v>
      </c>
      <c r="H9" s="25"/>
      <c r="I9" s="25"/>
      <c r="J9" s="2">
        <v>0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5" t="s">
        <v>14</v>
      </c>
      <c r="E10" s="25"/>
      <c r="F10" s="25"/>
      <c r="G10" s="2"/>
      <c r="H10" s="2"/>
      <c r="I10" s="2"/>
      <c r="J10" s="2">
        <v>0</v>
      </c>
      <c r="K10" s="2"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5" t="s">
        <v>42</v>
      </c>
      <c r="H11" s="25"/>
      <c r="I11" s="25"/>
      <c r="J11" s="2">
        <v>2399</v>
      </c>
      <c r="K11" s="2">
        <v>12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5" t="s">
        <v>43</v>
      </c>
      <c r="H12" s="25"/>
      <c r="I12" s="25"/>
      <c r="J12" s="2">
        <v>0</v>
      </c>
      <c r="K12" s="2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5" t="s">
        <v>44</v>
      </c>
      <c r="H13" s="25"/>
      <c r="I13" s="25"/>
      <c r="J13" s="2">
        <v>8</v>
      </c>
      <c r="K13" s="2">
        <v>12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"/>
      <c r="E14" s="2"/>
      <c r="F14" s="2"/>
      <c r="G14" s="25" t="s">
        <v>45</v>
      </c>
      <c r="H14" s="25"/>
      <c r="I14" s="25"/>
      <c r="J14" s="2">
        <v>0</v>
      </c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5" t="s">
        <v>15</v>
      </c>
      <c r="E15" s="25"/>
      <c r="F15" s="25"/>
      <c r="G15" s="2"/>
      <c r="H15" s="2"/>
      <c r="I15" s="2"/>
      <c r="J15" s="2">
        <v>0</v>
      </c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5" t="s">
        <v>46</v>
      </c>
      <c r="H16" s="25"/>
      <c r="I16" s="25"/>
      <c r="J16" s="2">
        <v>2399</v>
      </c>
      <c r="K16" s="2">
        <v>12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5" t="s">
        <v>47</v>
      </c>
      <c r="H17" s="25"/>
      <c r="I17" s="25"/>
      <c r="J17" s="2">
        <v>0</v>
      </c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5" t="s">
        <v>48</v>
      </c>
      <c r="H18" s="25"/>
      <c r="I18" s="25"/>
      <c r="J18" s="2">
        <v>1808</v>
      </c>
      <c r="K18" s="2">
        <v>12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5" t="s">
        <v>49</v>
      </c>
      <c r="H19" s="25"/>
      <c r="I19" s="25"/>
      <c r="J19" s="2">
        <v>1</v>
      </c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5" t="s">
        <v>16</v>
      </c>
      <c r="E20" s="25"/>
      <c r="F20" s="25"/>
      <c r="G20" s="2"/>
      <c r="H20" s="2"/>
      <c r="I20" s="2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5" t="s">
        <v>50</v>
      </c>
      <c r="H21" s="25"/>
      <c r="I21" s="25"/>
      <c r="J21" s="2">
        <v>2399</v>
      </c>
      <c r="K21" s="2">
        <v>12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5" t="s">
        <v>51</v>
      </c>
      <c r="H22" s="25"/>
      <c r="I22" s="25"/>
      <c r="J22" s="2">
        <v>0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"/>
      <c r="E23" s="2"/>
      <c r="F23" s="2"/>
      <c r="G23" s="25" t="s">
        <v>52</v>
      </c>
      <c r="H23" s="25"/>
      <c r="I23" s="25"/>
      <c r="J23" s="2">
        <v>8</v>
      </c>
      <c r="K23" s="2">
        <v>12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5" t="s">
        <v>53</v>
      </c>
      <c r="H24" s="25"/>
      <c r="I24" s="25"/>
      <c r="J24" s="2">
        <v>1</v>
      </c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4" t="s">
        <v>19</v>
      </c>
      <c r="B25" s="24"/>
      <c r="C25" s="24"/>
      <c r="D25" s="24"/>
      <c r="E25" s="24"/>
      <c r="F25" s="24"/>
      <c r="G25" s="24"/>
      <c r="H25" s="24"/>
      <c r="I25" s="24"/>
      <c r="J25" s="6"/>
      <c r="K25" s="6">
        <f>SUM(K2:K24)</f>
        <v>121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6" t="s">
        <v>35</v>
      </c>
      <c r="B28" s="26"/>
      <c r="C28" s="26"/>
      <c r="D28" s="26"/>
      <c r="E28" s="26"/>
      <c r="F28" s="26"/>
      <c r="G28" s="26"/>
      <c r="H28" s="26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7" t="s">
        <v>28</v>
      </c>
      <c r="B29" s="27" t="s">
        <v>29</v>
      </c>
      <c r="C29" s="27" t="s">
        <v>30</v>
      </c>
      <c r="D29" s="27"/>
      <c r="E29" s="27"/>
      <c r="F29" s="27" t="s">
        <v>17</v>
      </c>
      <c r="G29" s="27" t="s">
        <v>31</v>
      </c>
      <c r="H29" s="27" t="s">
        <v>32</v>
      </c>
      <c r="I29" s="1"/>
      <c r="J29" s="33" t="s">
        <v>109</v>
      </c>
      <c r="K29" s="33"/>
      <c r="L29" s="33"/>
      <c r="M29" s="33"/>
      <c r="N29" s="33"/>
      <c r="O29" s="33"/>
      <c r="P29" s="33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17.25" thickBot="1">
      <c r="A30" s="28"/>
      <c r="B30" s="28"/>
      <c r="C30" s="28"/>
      <c r="D30" s="28"/>
      <c r="E30" s="28"/>
      <c r="F30" s="28"/>
      <c r="G30" s="28"/>
      <c r="H30" s="28"/>
      <c r="I30" s="1"/>
      <c r="J30" s="33"/>
      <c r="K30" s="33"/>
      <c r="L30" s="33"/>
      <c r="M30" s="33"/>
      <c r="N30" s="33"/>
      <c r="O30" s="33"/>
      <c r="P30" s="33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17.25" thickTop="1">
      <c r="A31" s="9" t="s">
        <v>36</v>
      </c>
      <c r="B31" s="9">
        <v>601</v>
      </c>
      <c r="C31" s="30" t="s">
        <v>25</v>
      </c>
      <c r="D31" s="30"/>
      <c r="E31" s="30"/>
      <c r="F31" s="4">
        <v>0</v>
      </c>
      <c r="G31" s="4">
        <v>1</v>
      </c>
      <c r="H31" s="4">
        <f>G31*B31</f>
        <v>601</v>
      </c>
      <c r="I31" s="1"/>
      <c r="J31" s="31" t="s">
        <v>99</v>
      </c>
      <c r="K31" s="1"/>
      <c r="L31" s="1" t="s">
        <v>101</v>
      </c>
      <c r="M31" s="1" t="s">
        <v>100</v>
      </c>
      <c r="N31" s="1" t="s">
        <v>101</v>
      </c>
      <c r="O31" s="1" t="s">
        <v>102</v>
      </c>
      <c r="P31" s="1" t="s">
        <v>103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7"/>
      <c r="B32" s="7"/>
      <c r="C32" s="25" t="s">
        <v>26</v>
      </c>
      <c r="D32" s="25"/>
      <c r="E32" s="25"/>
      <c r="F32" s="2">
        <v>0</v>
      </c>
      <c r="G32" s="2">
        <v>1</v>
      </c>
      <c r="H32" s="2">
        <f>G32*B31</f>
        <v>601</v>
      </c>
      <c r="I32" s="1"/>
      <c r="J32" s="1" t="s">
        <v>91</v>
      </c>
      <c r="K32" s="1">
        <v>247</v>
      </c>
      <c r="L32" s="1">
        <v>0</v>
      </c>
      <c r="M32" s="1">
        <v>1</v>
      </c>
      <c r="N32" s="1">
        <v>1</v>
      </c>
      <c r="O32" s="1">
        <f>M32+N32</f>
        <v>2</v>
      </c>
      <c r="P32" s="1">
        <f>K32*O32</f>
        <v>494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7" t="s">
        <v>37</v>
      </c>
      <c r="B33" s="7">
        <v>1792</v>
      </c>
      <c r="C33" s="25" t="s">
        <v>25</v>
      </c>
      <c r="D33" s="25"/>
      <c r="E33" s="25"/>
      <c r="F33" s="2">
        <v>1</v>
      </c>
      <c r="G33" s="2">
        <v>1</v>
      </c>
      <c r="H33" s="2">
        <f>G33*B33</f>
        <v>1792</v>
      </c>
      <c r="I33" s="1"/>
      <c r="J33" s="1" t="s">
        <v>92</v>
      </c>
      <c r="K33" s="1">
        <v>256</v>
      </c>
      <c r="L33" s="1">
        <v>1</v>
      </c>
      <c r="M33" s="1">
        <v>1</v>
      </c>
      <c r="N33" s="1">
        <v>3</v>
      </c>
      <c r="O33" s="1">
        <f t="shared" ref="O33:O39" si="0">M33+N33</f>
        <v>4</v>
      </c>
      <c r="P33" s="1">
        <f t="shared" ref="P33:P39" si="1">K33*O33</f>
        <v>1024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7"/>
      <c r="B34" s="7"/>
      <c r="C34" s="25" t="s">
        <v>27</v>
      </c>
      <c r="D34" s="25"/>
      <c r="E34" s="25"/>
      <c r="F34" s="2">
        <v>0</v>
      </c>
      <c r="G34" s="2">
        <v>1</v>
      </c>
      <c r="H34" s="2">
        <f>G34*B33</f>
        <v>1792</v>
      </c>
      <c r="I34" s="1"/>
      <c r="J34" s="1" t="s">
        <v>93</v>
      </c>
      <c r="K34" s="1">
        <v>256</v>
      </c>
      <c r="L34" s="1">
        <v>2</v>
      </c>
      <c r="M34" s="1">
        <v>1</v>
      </c>
      <c r="N34" s="1">
        <v>3</v>
      </c>
      <c r="O34" s="1">
        <f t="shared" si="0"/>
        <v>4</v>
      </c>
      <c r="P34" s="1">
        <f t="shared" si="1"/>
        <v>1024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7" t="s">
        <v>38</v>
      </c>
      <c r="B35" s="7">
        <v>7</v>
      </c>
      <c r="C35" s="25" t="s">
        <v>25</v>
      </c>
      <c r="D35" s="25"/>
      <c r="E35" s="25"/>
      <c r="F35" s="2">
        <v>0</v>
      </c>
      <c r="G35" s="2">
        <v>1</v>
      </c>
      <c r="H35" s="2">
        <f t="shared" ref="H35" si="2">G35*B35</f>
        <v>7</v>
      </c>
      <c r="I35" s="1"/>
      <c r="J35" s="1" t="s">
        <v>94</v>
      </c>
      <c r="K35" s="1">
        <v>256</v>
      </c>
      <c r="L35" s="1">
        <v>3</v>
      </c>
      <c r="M35" s="1">
        <v>1</v>
      </c>
      <c r="N35" s="1">
        <v>5</v>
      </c>
      <c r="O35" s="1">
        <f t="shared" si="0"/>
        <v>6</v>
      </c>
      <c r="P35" s="1">
        <f t="shared" si="1"/>
        <v>1536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7"/>
      <c r="B36" s="7"/>
      <c r="C36" s="25" t="s">
        <v>26</v>
      </c>
      <c r="D36" s="25"/>
      <c r="E36" s="25"/>
      <c r="F36" s="2">
        <v>0</v>
      </c>
      <c r="G36" s="2">
        <v>1</v>
      </c>
      <c r="H36" s="2">
        <f t="shared" ref="H36" si="3">G36*B35</f>
        <v>7</v>
      </c>
      <c r="I36" s="1"/>
      <c r="J36" s="1" t="s">
        <v>95</v>
      </c>
      <c r="K36" s="1">
        <v>256</v>
      </c>
      <c r="L36" s="1">
        <v>4</v>
      </c>
      <c r="M36" s="1">
        <v>1</v>
      </c>
      <c r="N36" s="1">
        <v>5</v>
      </c>
      <c r="O36" s="1">
        <f t="shared" si="0"/>
        <v>6</v>
      </c>
      <c r="P36" s="1">
        <f t="shared" si="1"/>
        <v>1536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7">
        <v>2400</v>
      </c>
      <c r="B37" s="7">
        <v>1</v>
      </c>
      <c r="C37" s="25" t="s">
        <v>25</v>
      </c>
      <c r="D37" s="25"/>
      <c r="E37" s="25"/>
      <c r="F37" s="2">
        <v>1</v>
      </c>
      <c r="G37" s="2">
        <v>1</v>
      </c>
      <c r="H37" s="2">
        <f t="shared" ref="H37" si="4">G37*B37</f>
        <v>1</v>
      </c>
      <c r="I37" s="1"/>
      <c r="J37" s="1" t="s">
        <v>96</v>
      </c>
      <c r="K37" s="1">
        <v>256</v>
      </c>
      <c r="L37" s="1">
        <v>5</v>
      </c>
      <c r="M37" s="1">
        <v>1</v>
      </c>
      <c r="N37" s="1">
        <v>5</v>
      </c>
      <c r="O37" s="1">
        <f t="shared" si="0"/>
        <v>6</v>
      </c>
      <c r="P37" s="1">
        <f t="shared" si="1"/>
        <v>1536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>
      <c r="A38" s="7"/>
      <c r="B38" s="7"/>
      <c r="C38" s="25" t="s">
        <v>27</v>
      </c>
      <c r="D38" s="25"/>
      <c r="E38" s="25"/>
      <c r="F38" s="2">
        <v>2</v>
      </c>
      <c r="G38" s="2">
        <v>3</v>
      </c>
      <c r="H38" s="2">
        <f t="shared" ref="H38" si="5">G38*B37</f>
        <v>3</v>
      </c>
      <c r="I38" s="1"/>
      <c r="J38" s="1" t="s">
        <v>97</v>
      </c>
      <c r="K38" s="1">
        <v>256</v>
      </c>
      <c r="L38" s="1">
        <v>6</v>
      </c>
      <c r="M38" s="1">
        <v>1</v>
      </c>
      <c r="N38" s="1">
        <v>5</v>
      </c>
      <c r="O38" s="1">
        <f t="shared" si="0"/>
        <v>6</v>
      </c>
      <c r="P38" s="1">
        <f t="shared" si="1"/>
        <v>1536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>
      <c r="A39" s="7" t="s">
        <v>39</v>
      </c>
      <c r="B39" s="7">
        <v>592</v>
      </c>
      <c r="C39" s="25" t="s">
        <v>25</v>
      </c>
      <c r="D39" s="25"/>
      <c r="E39" s="25"/>
      <c r="F39" s="2">
        <v>1</v>
      </c>
      <c r="G39" s="2">
        <v>1</v>
      </c>
      <c r="H39" s="2">
        <f t="shared" ref="H39" si="6">G39*B39</f>
        <v>592</v>
      </c>
      <c r="I39" s="1"/>
      <c r="J39" s="1" t="s">
        <v>98</v>
      </c>
      <c r="K39" s="1">
        <v>16</v>
      </c>
      <c r="L39" s="1">
        <v>7</v>
      </c>
      <c r="M39" s="1">
        <v>1</v>
      </c>
      <c r="N39" s="1">
        <v>7</v>
      </c>
      <c r="O39" s="1">
        <f t="shared" si="0"/>
        <v>8</v>
      </c>
      <c r="P39" s="1">
        <f t="shared" si="1"/>
        <v>128</v>
      </c>
      <c r="Q39" s="1">
        <f>SUM(P32:P39)</f>
        <v>8814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7"/>
      <c r="B40" s="7"/>
      <c r="C40" s="25" t="s">
        <v>27</v>
      </c>
      <c r="D40" s="25"/>
      <c r="E40" s="25"/>
      <c r="F40" s="2">
        <v>1</v>
      </c>
      <c r="G40" s="2">
        <v>3</v>
      </c>
      <c r="H40" s="2">
        <f t="shared" ref="H40" si="7">G40*B39</f>
        <v>1776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7" t="s">
        <v>40</v>
      </c>
      <c r="B41" s="7">
        <v>7</v>
      </c>
      <c r="C41" s="25" t="s">
        <v>25</v>
      </c>
      <c r="D41" s="25"/>
      <c r="E41" s="25"/>
      <c r="F41" s="2">
        <v>0</v>
      </c>
      <c r="G41" s="2">
        <v>1</v>
      </c>
      <c r="H41" s="2">
        <f t="shared" ref="H41" si="8">G41*B41</f>
        <v>7</v>
      </c>
      <c r="I41" s="1"/>
      <c r="J41" s="1">
        <v>2400</v>
      </c>
      <c r="K41" s="1">
        <v>1</v>
      </c>
      <c r="L41" s="1">
        <v>2</v>
      </c>
      <c r="M41" s="1">
        <v>1</v>
      </c>
      <c r="N41" s="1">
        <v>3</v>
      </c>
      <c r="O41" s="1">
        <f t="shared" ref="O41" si="9">M41+N41</f>
        <v>4</v>
      </c>
      <c r="P41" s="1">
        <f t="shared" ref="P41" si="10">K41*O41</f>
        <v>4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7"/>
      <c r="B42" s="7"/>
      <c r="C42" s="25" t="s">
        <v>26</v>
      </c>
      <c r="D42" s="25"/>
      <c r="E42" s="25"/>
      <c r="F42" s="2">
        <v>0</v>
      </c>
      <c r="G42" s="2">
        <v>1</v>
      </c>
      <c r="H42" s="2">
        <f t="shared" ref="H42" si="11">G42*B41</f>
        <v>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7">
        <v>3000</v>
      </c>
      <c r="B43" s="7">
        <v>1</v>
      </c>
      <c r="C43" s="25" t="s">
        <v>25</v>
      </c>
      <c r="D43" s="25"/>
      <c r="E43" s="25"/>
      <c r="F43" s="2">
        <v>1</v>
      </c>
      <c r="G43" s="2">
        <v>1</v>
      </c>
      <c r="H43" s="2">
        <f t="shared" ref="H43" si="12">G43*B43</f>
        <v>1</v>
      </c>
      <c r="I43" s="1"/>
      <c r="J43" s="31" t="s">
        <v>104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2"/>
      <c r="B44" s="2"/>
      <c r="C44" s="25" t="s">
        <v>27</v>
      </c>
      <c r="D44" s="25"/>
      <c r="E44" s="25"/>
      <c r="F44" s="2">
        <v>3</v>
      </c>
      <c r="G44" s="2">
        <v>5</v>
      </c>
      <c r="H44" s="2">
        <f>G44*B43</f>
        <v>5</v>
      </c>
      <c r="I44" s="1"/>
      <c r="J44" s="1" t="s">
        <v>105</v>
      </c>
      <c r="K44" s="1">
        <v>247</v>
      </c>
      <c r="L44" s="1">
        <v>0</v>
      </c>
      <c r="M44" s="1">
        <v>1</v>
      </c>
      <c r="N44" s="1">
        <v>1</v>
      </c>
      <c r="O44" s="1">
        <f t="shared" ref="O44:O46" si="13">M44+N44</f>
        <v>2</v>
      </c>
      <c r="P44" s="1">
        <f t="shared" ref="P44:P46" si="14">K44*O44</f>
        <v>494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2" t="s">
        <v>41</v>
      </c>
      <c r="B45" s="7">
        <v>1799</v>
      </c>
      <c r="C45" s="25" t="s">
        <v>25</v>
      </c>
      <c r="D45" s="25"/>
      <c r="E45" s="25"/>
      <c r="F45" s="2">
        <v>1</v>
      </c>
      <c r="G45" s="2">
        <v>1</v>
      </c>
      <c r="H45" s="2">
        <f>G45*B45</f>
        <v>1799</v>
      </c>
      <c r="I45" s="1"/>
      <c r="J45" s="1" t="s">
        <v>106</v>
      </c>
      <c r="K45" s="1">
        <v>256</v>
      </c>
      <c r="L45" s="1">
        <v>1</v>
      </c>
      <c r="M45" s="1">
        <v>1</v>
      </c>
      <c r="N45" s="1">
        <v>3</v>
      </c>
      <c r="O45" s="1">
        <f t="shared" si="13"/>
        <v>4</v>
      </c>
      <c r="P45" s="1">
        <f t="shared" si="14"/>
        <v>1024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2"/>
      <c r="B46" s="2"/>
      <c r="C46" s="25" t="s">
        <v>27</v>
      </c>
      <c r="D46" s="25"/>
      <c r="E46" s="25"/>
      <c r="F46" s="2">
        <v>0</v>
      </c>
      <c r="G46" s="2">
        <v>1</v>
      </c>
      <c r="H46" s="2">
        <f>G46*B45</f>
        <v>1799</v>
      </c>
      <c r="I46" s="1"/>
      <c r="J46" s="1" t="s">
        <v>107</v>
      </c>
      <c r="K46" s="1">
        <v>88</v>
      </c>
      <c r="L46" s="1">
        <v>2</v>
      </c>
      <c r="M46" s="1">
        <v>1</v>
      </c>
      <c r="N46" s="1">
        <v>3</v>
      </c>
      <c r="O46" s="1">
        <f t="shared" si="13"/>
        <v>4</v>
      </c>
      <c r="P46" s="1">
        <f t="shared" si="14"/>
        <v>352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24" t="s">
        <v>34</v>
      </c>
      <c r="B47" s="24"/>
      <c r="C47" s="24"/>
      <c r="D47" s="24"/>
      <c r="E47" s="24"/>
      <c r="F47" s="24"/>
      <c r="G47" s="3"/>
      <c r="H47" s="8">
        <f>SUM(H31:H46)</f>
        <v>10790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"/>
      <c r="B48" s="1"/>
      <c r="C48" s="1"/>
      <c r="D48" s="1"/>
      <c r="E48" s="1"/>
      <c r="F48" s="1"/>
      <c r="G48" s="1"/>
      <c r="H48" s="1"/>
      <c r="I48" s="1"/>
      <c r="J48" s="1">
        <v>3000</v>
      </c>
      <c r="K48" s="1">
        <v>1</v>
      </c>
      <c r="L48" s="1">
        <v>0</v>
      </c>
      <c r="M48" s="1">
        <v>1</v>
      </c>
      <c r="N48" s="1">
        <v>1</v>
      </c>
      <c r="O48" s="1">
        <f t="shared" ref="O48" si="15">M48+N48</f>
        <v>2</v>
      </c>
      <c r="P48" s="1">
        <f t="shared" ref="P48" si="16">K48*O48</f>
        <v>2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1"/>
      <c r="B50" s="1"/>
      <c r="C50" s="1"/>
      <c r="D50" s="1"/>
      <c r="E50" s="1"/>
      <c r="F50" s="1"/>
      <c r="G50" s="1"/>
      <c r="H50" s="1"/>
      <c r="I50" s="1"/>
      <c r="J50" s="31" t="s">
        <v>108</v>
      </c>
      <c r="K50" s="1"/>
      <c r="L50" s="1"/>
      <c r="M50" s="1"/>
      <c r="N50" s="1"/>
      <c r="O50" s="1"/>
      <c r="P50" s="1">
        <f>Q39</f>
        <v>8814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1"/>
      <c r="B51" s="1"/>
      <c r="C51" s="1"/>
      <c r="D51" s="1"/>
      <c r="E51" s="1"/>
      <c r="F51" s="1"/>
      <c r="G51" s="1"/>
      <c r="H51" s="1"/>
      <c r="I51" s="1"/>
      <c r="J51" s="32" t="s">
        <v>103</v>
      </c>
      <c r="K51" s="1"/>
      <c r="L51" s="1"/>
      <c r="M51" s="1"/>
      <c r="N51" s="1"/>
      <c r="O51" s="1"/>
      <c r="P51" s="32">
        <f>SUM(P32:P50)</f>
        <v>19504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</sheetData>
  <mergeCells count="49">
    <mergeCell ref="J29:P30"/>
    <mergeCell ref="C31:E31"/>
    <mergeCell ref="G29:G30"/>
    <mergeCell ref="H29:H30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  <mergeCell ref="A1:I1"/>
    <mergeCell ref="A25:I25"/>
    <mergeCell ref="D10:F10"/>
    <mergeCell ref="G11:I11"/>
    <mergeCell ref="G12:I12"/>
    <mergeCell ref="G13:I13"/>
    <mergeCell ref="G14:I14"/>
    <mergeCell ref="D15:F15"/>
    <mergeCell ref="A2:C2"/>
    <mergeCell ref="A3:C3"/>
    <mergeCell ref="D5:F5"/>
    <mergeCell ref="G7:I7"/>
    <mergeCell ref="G8:I8"/>
    <mergeCell ref="G9:I9"/>
    <mergeCell ref="G6:I6"/>
    <mergeCell ref="C32:E32"/>
    <mergeCell ref="C33:E33"/>
    <mergeCell ref="C34:E34"/>
    <mergeCell ref="C35:E35"/>
    <mergeCell ref="C36:E36"/>
    <mergeCell ref="A47:F47"/>
    <mergeCell ref="C45:E45"/>
    <mergeCell ref="C46:E46"/>
    <mergeCell ref="A28:H28"/>
    <mergeCell ref="C43:E43"/>
    <mergeCell ref="C44:E44"/>
    <mergeCell ref="A29:A30"/>
    <mergeCell ref="B29:B30"/>
    <mergeCell ref="F29:F30"/>
    <mergeCell ref="C29:E30"/>
    <mergeCell ref="C38:E38"/>
    <mergeCell ref="C37:E37"/>
    <mergeCell ref="C39:E39"/>
    <mergeCell ref="C40:E40"/>
    <mergeCell ref="C41:E41"/>
    <mergeCell ref="C42:E4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37"/>
  <sheetViews>
    <sheetView topLeftCell="D40" workbookViewId="0">
      <selection activeCell="Q57" sqref="Q57"/>
    </sheetView>
  </sheetViews>
  <sheetFormatPr defaultRowHeight="16.5"/>
  <cols>
    <col min="8" max="8" width="11.625" customWidth="1"/>
  </cols>
  <sheetData>
    <row r="1" spans="1:46" ht="17.25" thickBot="1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5" t="s">
        <v>17</v>
      </c>
      <c r="K1" s="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30" t="s">
        <v>6</v>
      </c>
      <c r="B2" s="30"/>
      <c r="C2" s="30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5" t="s">
        <v>7</v>
      </c>
      <c r="B3" s="25"/>
      <c r="C3" s="25"/>
      <c r="D3" s="2"/>
      <c r="E3" s="2"/>
      <c r="F3" s="2"/>
      <c r="G3" s="2"/>
      <c r="H3" s="2"/>
      <c r="I3" s="2"/>
      <c r="J3" s="2">
        <v>4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9</v>
      </c>
      <c r="K4" s="2">
        <v>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5" t="s">
        <v>8</v>
      </c>
      <c r="E5" s="25"/>
      <c r="F5" s="25"/>
      <c r="G5" s="2"/>
      <c r="H5" s="2"/>
      <c r="I5" s="2"/>
      <c r="J5" s="2">
        <v>0</v>
      </c>
      <c r="K5" s="2">
        <v>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5" t="s">
        <v>10</v>
      </c>
      <c r="H6" s="25"/>
      <c r="I6" s="25"/>
      <c r="J6" s="2">
        <v>4799</v>
      </c>
      <c r="K6" s="2">
        <v>13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5" t="s">
        <v>11</v>
      </c>
      <c r="H7" s="25"/>
      <c r="I7" s="25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5" t="s">
        <v>12</v>
      </c>
      <c r="H8" s="25"/>
      <c r="I8" s="25"/>
      <c r="J8" s="2">
        <v>1192</v>
      </c>
      <c r="K8" s="2">
        <v>13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5" t="s">
        <v>13</v>
      </c>
      <c r="H9" s="25"/>
      <c r="I9" s="25"/>
      <c r="J9" s="2">
        <v>0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5" t="s">
        <v>14</v>
      </c>
      <c r="E10" s="25"/>
      <c r="F10" s="25"/>
      <c r="G10" s="2"/>
      <c r="H10" s="2"/>
      <c r="I10" s="2"/>
      <c r="J10" s="2">
        <v>0</v>
      </c>
      <c r="K10" s="2"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5" t="s">
        <v>42</v>
      </c>
      <c r="H11" s="25"/>
      <c r="I11" s="25"/>
      <c r="J11" s="2">
        <v>4799</v>
      </c>
      <c r="K11" s="2">
        <v>13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5" t="s">
        <v>43</v>
      </c>
      <c r="H12" s="25"/>
      <c r="I12" s="25"/>
      <c r="J12" s="2">
        <v>0</v>
      </c>
      <c r="K12" s="2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5" t="s">
        <v>44</v>
      </c>
      <c r="H13" s="25"/>
      <c r="I13" s="25"/>
      <c r="J13" s="2">
        <v>8</v>
      </c>
      <c r="K13" s="2">
        <v>13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"/>
      <c r="E14" s="2"/>
      <c r="F14" s="2"/>
      <c r="G14" s="25" t="s">
        <v>45</v>
      </c>
      <c r="H14" s="25"/>
      <c r="I14" s="25"/>
      <c r="J14" s="2">
        <v>0</v>
      </c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5" t="s">
        <v>15</v>
      </c>
      <c r="E15" s="25"/>
      <c r="F15" s="25"/>
      <c r="G15" s="2"/>
      <c r="H15" s="2"/>
      <c r="I15" s="2"/>
      <c r="J15" s="2">
        <v>0</v>
      </c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5" t="s">
        <v>46</v>
      </c>
      <c r="H16" s="25"/>
      <c r="I16" s="25"/>
      <c r="J16" s="2">
        <v>4799</v>
      </c>
      <c r="K16" s="2">
        <v>13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5" t="s">
        <v>47</v>
      </c>
      <c r="H17" s="25"/>
      <c r="I17" s="25"/>
      <c r="J17" s="2">
        <v>0</v>
      </c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5" t="s">
        <v>48</v>
      </c>
      <c r="H18" s="25"/>
      <c r="I18" s="25"/>
      <c r="J18" s="2">
        <v>3608</v>
      </c>
      <c r="K18" s="2">
        <v>13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5" t="s">
        <v>49</v>
      </c>
      <c r="H19" s="25"/>
      <c r="I19" s="25"/>
      <c r="J19" s="2">
        <v>1</v>
      </c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5" t="s">
        <v>16</v>
      </c>
      <c r="E20" s="25"/>
      <c r="F20" s="25"/>
      <c r="G20" s="2"/>
      <c r="H20" s="2"/>
      <c r="I20" s="2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5" t="s">
        <v>50</v>
      </c>
      <c r="H21" s="25"/>
      <c r="I21" s="25"/>
      <c r="J21" s="2">
        <v>4799</v>
      </c>
      <c r="K21" s="2">
        <v>13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5" t="s">
        <v>51</v>
      </c>
      <c r="H22" s="25"/>
      <c r="I22" s="25"/>
      <c r="J22" s="2">
        <v>0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"/>
      <c r="E23" s="2"/>
      <c r="F23" s="2"/>
      <c r="G23" s="25" t="s">
        <v>52</v>
      </c>
      <c r="H23" s="25"/>
      <c r="I23" s="25"/>
      <c r="J23" s="2">
        <v>8</v>
      </c>
      <c r="K23" s="2">
        <v>13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5" t="s">
        <v>53</v>
      </c>
      <c r="H24" s="25"/>
      <c r="I24" s="25"/>
      <c r="J24" s="2">
        <v>1</v>
      </c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4" t="s">
        <v>19</v>
      </c>
      <c r="B25" s="24"/>
      <c r="C25" s="24"/>
      <c r="D25" s="24"/>
      <c r="E25" s="24"/>
      <c r="F25" s="24"/>
      <c r="G25" s="24"/>
      <c r="H25" s="24"/>
      <c r="I25" s="24"/>
      <c r="J25" s="6"/>
      <c r="K25" s="6">
        <f>SUM(K2:K24)</f>
        <v>129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6" t="s">
        <v>35</v>
      </c>
      <c r="B28" s="26"/>
      <c r="C28" s="26"/>
      <c r="D28" s="26"/>
      <c r="E28" s="26"/>
      <c r="F28" s="26"/>
      <c r="G28" s="26"/>
      <c r="H28" s="26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7" t="s">
        <v>28</v>
      </c>
      <c r="B29" s="27" t="s">
        <v>29</v>
      </c>
      <c r="C29" s="27" t="s">
        <v>30</v>
      </c>
      <c r="D29" s="27"/>
      <c r="E29" s="27"/>
      <c r="F29" s="27" t="s">
        <v>17</v>
      </c>
      <c r="G29" s="27" t="s">
        <v>31</v>
      </c>
      <c r="H29" s="27" t="s">
        <v>32</v>
      </c>
      <c r="I29" s="1"/>
      <c r="J29" s="33" t="s">
        <v>109</v>
      </c>
      <c r="K29" s="33"/>
      <c r="L29" s="33"/>
      <c r="M29" s="33"/>
      <c r="N29" s="33"/>
      <c r="O29" s="33"/>
      <c r="P29" s="33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17.25" thickBot="1">
      <c r="A30" s="28"/>
      <c r="B30" s="28"/>
      <c r="C30" s="28"/>
      <c r="D30" s="28"/>
      <c r="E30" s="28"/>
      <c r="F30" s="28"/>
      <c r="G30" s="28"/>
      <c r="H30" s="28"/>
      <c r="I30" s="1"/>
      <c r="J30" s="33"/>
      <c r="K30" s="33"/>
      <c r="L30" s="33"/>
      <c r="M30" s="33"/>
      <c r="N30" s="33"/>
      <c r="O30" s="33"/>
      <c r="P30" s="33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17.25" thickTop="1">
      <c r="A31" s="9" t="s">
        <v>20</v>
      </c>
      <c r="B31" s="9">
        <v>1201</v>
      </c>
      <c r="C31" s="30" t="s">
        <v>25</v>
      </c>
      <c r="D31" s="30"/>
      <c r="E31" s="30"/>
      <c r="F31" s="4">
        <v>0</v>
      </c>
      <c r="G31" s="4">
        <v>1</v>
      </c>
      <c r="H31" s="4">
        <f>G31*B31</f>
        <v>1201</v>
      </c>
      <c r="I31" s="1"/>
      <c r="J31" s="31" t="s">
        <v>110</v>
      </c>
      <c r="K31" s="1"/>
      <c r="L31" s="1" t="s">
        <v>101</v>
      </c>
      <c r="M31" s="1" t="s">
        <v>100</v>
      </c>
      <c r="N31" s="1" t="s">
        <v>101</v>
      </c>
      <c r="O31" s="1" t="s">
        <v>102</v>
      </c>
      <c r="P31" s="1" t="s">
        <v>103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7"/>
      <c r="B32" s="7"/>
      <c r="C32" s="25" t="s">
        <v>26</v>
      </c>
      <c r="D32" s="25"/>
      <c r="E32" s="25"/>
      <c r="F32" s="2">
        <v>0</v>
      </c>
      <c r="G32" s="2">
        <v>1</v>
      </c>
      <c r="H32" s="2">
        <f>G32*B31</f>
        <v>1201</v>
      </c>
      <c r="I32" s="1"/>
      <c r="J32" s="1" t="s">
        <v>111</v>
      </c>
      <c r="K32" s="1">
        <v>247</v>
      </c>
      <c r="L32" s="1">
        <v>0</v>
      </c>
      <c r="M32" s="1">
        <v>1</v>
      </c>
      <c r="N32" s="1">
        <v>1</v>
      </c>
      <c r="O32" s="1">
        <f>M32+N32</f>
        <v>2</v>
      </c>
      <c r="P32" s="1">
        <f>K32*O32</f>
        <v>494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7" t="s">
        <v>21</v>
      </c>
      <c r="B33" s="7">
        <v>3592</v>
      </c>
      <c r="C33" s="25" t="s">
        <v>25</v>
      </c>
      <c r="D33" s="25"/>
      <c r="E33" s="25"/>
      <c r="F33" s="2">
        <v>1</v>
      </c>
      <c r="G33" s="2">
        <v>1</v>
      </c>
      <c r="H33" s="2">
        <f>G33*B33</f>
        <v>3592</v>
      </c>
      <c r="I33" s="1"/>
      <c r="J33" s="1" t="s">
        <v>112</v>
      </c>
      <c r="K33" s="1">
        <v>256</v>
      </c>
      <c r="L33" s="1">
        <v>1</v>
      </c>
      <c r="M33" s="1">
        <v>1</v>
      </c>
      <c r="N33" s="1">
        <v>3</v>
      </c>
      <c r="O33" s="1">
        <f t="shared" ref="O33:O40" si="0">M33+N33</f>
        <v>4</v>
      </c>
      <c r="P33" s="1">
        <f t="shared" ref="P33:P40" si="1">K33*O33</f>
        <v>1024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7"/>
      <c r="B34" s="7"/>
      <c r="C34" s="25" t="s">
        <v>27</v>
      </c>
      <c r="D34" s="25"/>
      <c r="E34" s="25"/>
      <c r="F34" s="2">
        <v>0</v>
      </c>
      <c r="G34" s="2">
        <v>1</v>
      </c>
      <c r="H34" s="2">
        <f>G34*B33</f>
        <v>3592</v>
      </c>
      <c r="I34" s="1"/>
      <c r="J34" s="1" t="s">
        <v>113</v>
      </c>
      <c r="K34" s="1">
        <v>256</v>
      </c>
      <c r="L34" s="1">
        <v>2</v>
      </c>
      <c r="M34" s="1">
        <v>1</v>
      </c>
      <c r="N34" s="1">
        <v>3</v>
      </c>
      <c r="O34" s="1">
        <f t="shared" si="0"/>
        <v>4</v>
      </c>
      <c r="P34" s="1">
        <f t="shared" si="1"/>
        <v>1024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7" t="s">
        <v>22</v>
      </c>
      <c r="B35" s="7">
        <v>7</v>
      </c>
      <c r="C35" s="25" t="s">
        <v>25</v>
      </c>
      <c r="D35" s="25"/>
      <c r="E35" s="25"/>
      <c r="F35" s="2">
        <v>0</v>
      </c>
      <c r="G35" s="2">
        <v>1</v>
      </c>
      <c r="H35" s="2">
        <f t="shared" ref="H35" si="2">G35*B35</f>
        <v>7</v>
      </c>
      <c r="I35" s="1"/>
      <c r="J35" s="1" t="s">
        <v>114</v>
      </c>
      <c r="K35" s="1">
        <v>256</v>
      </c>
      <c r="L35" s="1">
        <v>3</v>
      </c>
      <c r="M35" s="1">
        <v>1</v>
      </c>
      <c r="N35" s="1">
        <v>5</v>
      </c>
      <c r="O35" s="1">
        <f t="shared" si="0"/>
        <v>6</v>
      </c>
      <c r="P35" s="1">
        <f t="shared" si="1"/>
        <v>1536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7"/>
      <c r="B36" s="7"/>
      <c r="C36" s="25" t="s">
        <v>26</v>
      </c>
      <c r="D36" s="25"/>
      <c r="E36" s="25"/>
      <c r="F36" s="2">
        <v>0</v>
      </c>
      <c r="G36" s="2">
        <v>1</v>
      </c>
      <c r="H36" s="2">
        <f t="shared" ref="H36" si="3">G36*B35</f>
        <v>7</v>
      </c>
      <c r="I36" s="1"/>
      <c r="J36" s="1" t="s">
        <v>115</v>
      </c>
      <c r="K36" s="1">
        <v>256</v>
      </c>
      <c r="L36" s="1">
        <v>4</v>
      </c>
      <c r="M36" s="1">
        <v>1</v>
      </c>
      <c r="N36" s="1">
        <v>5</v>
      </c>
      <c r="O36" s="1">
        <f t="shared" si="0"/>
        <v>6</v>
      </c>
      <c r="P36" s="1">
        <f t="shared" si="1"/>
        <v>1536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7">
        <v>4800</v>
      </c>
      <c r="B37" s="7">
        <v>1</v>
      </c>
      <c r="C37" s="25" t="s">
        <v>25</v>
      </c>
      <c r="D37" s="25"/>
      <c r="E37" s="25"/>
      <c r="F37" s="2">
        <v>1</v>
      </c>
      <c r="G37" s="2">
        <v>1</v>
      </c>
      <c r="H37" s="2">
        <f t="shared" ref="H37" si="4">G37*B37</f>
        <v>1</v>
      </c>
      <c r="I37" s="1"/>
      <c r="J37" s="1" t="s">
        <v>118</v>
      </c>
      <c r="K37" s="1">
        <v>256</v>
      </c>
      <c r="L37" s="1">
        <v>5</v>
      </c>
      <c r="M37" s="1">
        <v>1</v>
      </c>
      <c r="N37" s="1">
        <v>5</v>
      </c>
      <c r="O37" s="1">
        <f t="shared" si="0"/>
        <v>6</v>
      </c>
      <c r="P37" s="1">
        <f t="shared" si="1"/>
        <v>1536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>
      <c r="A38" s="7"/>
      <c r="B38" s="7"/>
      <c r="C38" s="25" t="s">
        <v>27</v>
      </c>
      <c r="D38" s="25"/>
      <c r="E38" s="25"/>
      <c r="F38" s="2">
        <v>2</v>
      </c>
      <c r="G38" s="2">
        <v>3</v>
      </c>
      <c r="H38" s="2">
        <f t="shared" ref="H38" si="5">G38*B37</f>
        <v>3</v>
      </c>
      <c r="I38" s="1"/>
      <c r="J38" s="1" t="s">
        <v>119</v>
      </c>
      <c r="K38" s="1">
        <v>256</v>
      </c>
      <c r="L38" s="1">
        <v>6</v>
      </c>
      <c r="M38" s="1">
        <v>1</v>
      </c>
      <c r="N38" s="1">
        <v>5</v>
      </c>
      <c r="O38" s="1">
        <f t="shared" si="0"/>
        <v>6</v>
      </c>
      <c r="P38" s="1">
        <f t="shared" si="1"/>
        <v>1536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>
      <c r="A39" s="7" t="s">
        <v>23</v>
      </c>
      <c r="B39" s="7">
        <v>1192</v>
      </c>
      <c r="C39" s="25" t="s">
        <v>25</v>
      </c>
      <c r="D39" s="25"/>
      <c r="E39" s="25"/>
      <c r="F39" s="2">
        <v>1</v>
      </c>
      <c r="G39" s="2">
        <v>1</v>
      </c>
      <c r="H39" s="2">
        <f t="shared" ref="H39" si="6">G39*B39</f>
        <v>1192</v>
      </c>
      <c r="I39" s="1"/>
      <c r="J39" s="1" t="s">
        <v>120</v>
      </c>
      <c r="K39" s="1">
        <v>256</v>
      </c>
      <c r="L39" s="1">
        <v>7</v>
      </c>
      <c r="M39" s="1">
        <v>1</v>
      </c>
      <c r="N39" s="1">
        <v>7</v>
      </c>
      <c r="O39" s="1">
        <f t="shared" si="0"/>
        <v>8</v>
      </c>
      <c r="P39" s="1">
        <f t="shared" si="1"/>
        <v>2048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7"/>
      <c r="B40" s="7"/>
      <c r="C40" s="25" t="s">
        <v>27</v>
      </c>
      <c r="D40" s="25"/>
      <c r="E40" s="25"/>
      <c r="F40" s="2">
        <v>1</v>
      </c>
      <c r="G40" s="2">
        <v>3</v>
      </c>
      <c r="H40" s="2">
        <f t="shared" ref="H40" si="7">G40*B39</f>
        <v>3576</v>
      </c>
      <c r="I40" s="1"/>
      <c r="J40" s="1" t="s">
        <v>121</v>
      </c>
      <c r="K40" s="1">
        <v>256</v>
      </c>
      <c r="L40" s="1">
        <v>8</v>
      </c>
      <c r="M40" s="1">
        <v>1</v>
      </c>
      <c r="N40" s="1">
        <v>7</v>
      </c>
      <c r="O40" s="1">
        <f t="shared" si="0"/>
        <v>8</v>
      </c>
      <c r="P40" s="1">
        <f t="shared" si="1"/>
        <v>2048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7" t="s">
        <v>24</v>
      </c>
      <c r="B41" s="7">
        <v>7</v>
      </c>
      <c r="C41" s="25" t="s">
        <v>25</v>
      </c>
      <c r="D41" s="25"/>
      <c r="E41" s="25"/>
      <c r="F41" s="2">
        <v>0</v>
      </c>
      <c r="G41" s="2">
        <v>1</v>
      </c>
      <c r="H41" s="2">
        <f t="shared" ref="H41" si="8">G41*B41</f>
        <v>7</v>
      </c>
      <c r="I41" s="1"/>
      <c r="J41" s="1" t="s">
        <v>122</v>
      </c>
      <c r="K41" s="1">
        <v>256</v>
      </c>
      <c r="L41" s="1">
        <v>9</v>
      </c>
      <c r="M41" s="1">
        <v>1</v>
      </c>
      <c r="N41" s="1">
        <v>7</v>
      </c>
      <c r="O41" s="1">
        <f t="shared" ref="O41" si="9">M41+N41</f>
        <v>8</v>
      </c>
      <c r="P41" s="1">
        <f t="shared" ref="P41" si="10">K41*O41</f>
        <v>2048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7"/>
      <c r="B42" s="7"/>
      <c r="C42" s="25" t="s">
        <v>26</v>
      </c>
      <c r="D42" s="25"/>
      <c r="E42" s="25"/>
      <c r="F42" s="2">
        <v>0</v>
      </c>
      <c r="G42" s="2">
        <v>1</v>
      </c>
      <c r="H42" s="2">
        <f t="shared" ref="H42" si="11">G42*B41</f>
        <v>7</v>
      </c>
      <c r="I42" s="1"/>
      <c r="J42" s="1" t="s">
        <v>123</v>
      </c>
      <c r="K42" s="1">
        <v>256</v>
      </c>
      <c r="L42" s="1">
        <v>10</v>
      </c>
      <c r="M42" s="1">
        <v>1</v>
      </c>
      <c r="N42" s="1">
        <v>7</v>
      </c>
      <c r="O42" s="1">
        <f t="shared" ref="O42:O46" si="12">M42+N42</f>
        <v>8</v>
      </c>
      <c r="P42" s="1">
        <f t="shared" ref="P42:P46" si="13">K42*O42</f>
        <v>2048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7">
        <v>6000</v>
      </c>
      <c r="B43" s="7">
        <v>1</v>
      </c>
      <c r="C43" s="25" t="s">
        <v>25</v>
      </c>
      <c r="D43" s="25"/>
      <c r="E43" s="25"/>
      <c r="F43" s="2">
        <v>1</v>
      </c>
      <c r="G43" s="2">
        <v>1</v>
      </c>
      <c r="H43" s="2">
        <f t="shared" ref="H43" si="14">G43*B43</f>
        <v>1</v>
      </c>
      <c r="I43" s="1"/>
      <c r="J43" s="1" t="s">
        <v>124</v>
      </c>
      <c r="K43" s="1">
        <v>256</v>
      </c>
      <c r="L43" s="1">
        <v>11</v>
      </c>
      <c r="M43" s="1">
        <v>1</v>
      </c>
      <c r="N43" s="1">
        <v>7</v>
      </c>
      <c r="O43" s="1">
        <f t="shared" si="12"/>
        <v>8</v>
      </c>
      <c r="P43" s="1">
        <f t="shared" si="13"/>
        <v>2048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2"/>
      <c r="B44" s="2"/>
      <c r="C44" s="25" t="s">
        <v>27</v>
      </c>
      <c r="D44" s="25"/>
      <c r="E44" s="25"/>
      <c r="F44" s="2">
        <v>3</v>
      </c>
      <c r="G44" s="2">
        <v>5</v>
      </c>
      <c r="H44" s="2">
        <f>G44*B43</f>
        <v>5</v>
      </c>
      <c r="I44" s="1"/>
      <c r="J44" s="1" t="s">
        <v>125</v>
      </c>
      <c r="K44" s="1">
        <v>256</v>
      </c>
      <c r="L44" s="1">
        <v>12</v>
      </c>
      <c r="M44" s="1">
        <v>1</v>
      </c>
      <c r="N44" s="1">
        <v>7</v>
      </c>
      <c r="O44" s="1">
        <f t="shared" si="12"/>
        <v>8</v>
      </c>
      <c r="P44" s="1">
        <f t="shared" si="13"/>
        <v>2048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2" t="s">
        <v>33</v>
      </c>
      <c r="B45" s="7">
        <v>3599</v>
      </c>
      <c r="C45" s="25" t="s">
        <v>25</v>
      </c>
      <c r="D45" s="25"/>
      <c r="E45" s="25"/>
      <c r="F45" s="2">
        <v>1</v>
      </c>
      <c r="G45" s="2">
        <v>1</v>
      </c>
      <c r="H45" s="2">
        <f>G45*B45</f>
        <v>3599</v>
      </c>
      <c r="I45" s="1"/>
      <c r="J45" s="1" t="s">
        <v>126</v>
      </c>
      <c r="K45" s="1">
        <v>256</v>
      </c>
      <c r="L45" s="1">
        <v>13</v>
      </c>
      <c r="M45" s="1">
        <v>1</v>
      </c>
      <c r="N45" s="1">
        <v>7</v>
      </c>
      <c r="O45" s="1">
        <f t="shared" si="12"/>
        <v>8</v>
      </c>
      <c r="P45" s="1">
        <f t="shared" si="13"/>
        <v>2048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2"/>
      <c r="B46" s="2"/>
      <c r="C46" s="25" t="s">
        <v>27</v>
      </c>
      <c r="D46" s="25"/>
      <c r="E46" s="25"/>
      <c r="F46" s="2">
        <v>0</v>
      </c>
      <c r="G46" s="2">
        <v>1</v>
      </c>
      <c r="H46" s="2">
        <f>G46*B45</f>
        <v>3599</v>
      </c>
      <c r="I46" s="1"/>
      <c r="J46" s="1" t="s">
        <v>127</v>
      </c>
      <c r="K46" s="1">
        <v>16</v>
      </c>
      <c r="L46" s="1">
        <v>14</v>
      </c>
      <c r="M46" s="1">
        <v>1</v>
      </c>
      <c r="N46" s="1">
        <v>7</v>
      </c>
      <c r="O46" s="1">
        <f t="shared" si="12"/>
        <v>8</v>
      </c>
      <c r="P46" s="1">
        <f t="shared" si="13"/>
        <v>128</v>
      </c>
      <c r="Q46" s="1">
        <f>SUM(P32:P46)</f>
        <v>23150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24" t="s">
        <v>34</v>
      </c>
      <c r="B47" s="24"/>
      <c r="C47" s="24"/>
      <c r="D47" s="24"/>
      <c r="E47" s="24"/>
      <c r="F47" s="24"/>
      <c r="G47" s="3"/>
      <c r="H47" s="8">
        <f>SUM(H31:H46)</f>
        <v>21590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"/>
      <c r="B48" s="1"/>
      <c r="C48" s="1"/>
      <c r="D48" s="1"/>
      <c r="E48" s="1"/>
      <c r="F48" s="1"/>
      <c r="G48" s="1"/>
      <c r="H48" s="1"/>
      <c r="I48" s="1"/>
      <c r="J48" s="1">
        <v>4800</v>
      </c>
      <c r="K48" s="1">
        <v>1</v>
      </c>
      <c r="L48" s="1">
        <v>14</v>
      </c>
      <c r="M48" s="1">
        <v>1</v>
      </c>
      <c r="N48" s="1">
        <v>7</v>
      </c>
      <c r="O48" s="1">
        <f t="shared" ref="O48" si="15">M48+N48</f>
        <v>8</v>
      </c>
      <c r="P48" s="1">
        <f t="shared" ref="P48" si="16">K48*O48</f>
        <v>8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1"/>
      <c r="B50" s="1"/>
      <c r="C50" s="1"/>
      <c r="D50" s="1"/>
      <c r="E50" s="1"/>
      <c r="F50" s="1"/>
      <c r="G50" s="1"/>
      <c r="H50" s="1"/>
      <c r="I50" s="1"/>
      <c r="J50" s="31" t="s">
        <v>128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1"/>
      <c r="B51" s="1"/>
      <c r="C51" s="1"/>
      <c r="D51" s="1"/>
      <c r="E51" s="1"/>
      <c r="F51" s="1"/>
      <c r="G51" s="1"/>
      <c r="H51" s="1"/>
      <c r="I51" s="1"/>
      <c r="J51" s="1" t="s">
        <v>129</v>
      </c>
      <c r="K51" s="1">
        <v>247</v>
      </c>
      <c r="L51" s="1">
        <v>0</v>
      </c>
      <c r="M51" s="1">
        <v>1</v>
      </c>
      <c r="N51" s="1">
        <v>1</v>
      </c>
      <c r="O51" s="1">
        <f>M51+N51</f>
        <v>2</v>
      </c>
      <c r="P51" s="1">
        <f>K51*O51</f>
        <v>494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1"/>
      <c r="B52" s="1"/>
      <c r="C52" s="1"/>
      <c r="D52" s="1"/>
      <c r="E52" s="1"/>
      <c r="F52" s="1"/>
      <c r="G52" s="1"/>
      <c r="H52" s="1"/>
      <c r="I52" s="1"/>
      <c r="J52" s="1" t="s">
        <v>130</v>
      </c>
      <c r="K52" s="1">
        <v>256</v>
      </c>
      <c r="L52" s="1">
        <v>1</v>
      </c>
      <c r="M52" s="1">
        <v>1</v>
      </c>
      <c r="N52" s="1">
        <v>3</v>
      </c>
      <c r="O52" s="1">
        <f t="shared" ref="O52:O55" si="17">M52+N52</f>
        <v>4</v>
      </c>
      <c r="P52" s="1">
        <f t="shared" ref="P52:P55" si="18">K52*O52</f>
        <v>1024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1"/>
      <c r="B53" s="1"/>
      <c r="C53" s="1"/>
      <c r="D53" s="1"/>
      <c r="E53" s="1"/>
      <c r="F53" s="1"/>
      <c r="G53" s="1"/>
      <c r="H53" s="1"/>
      <c r="I53" s="1"/>
      <c r="J53" s="1" t="s">
        <v>131</v>
      </c>
      <c r="K53" s="1">
        <v>256</v>
      </c>
      <c r="L53" s="1">
        <v>2</v>
      </c>
      <c r="M53" s="1">
        <v>1</v>
      </c>
      <c r="N53" s="1">
        <v>3</v>
      </c>
      <c r="O53" s="1">
        <f t="shared" si="17"/>
        <v>4</v>
      </c>
      <c r="P53" s="1">
        <f t="shared" si="18"/>
        <v>1024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1"/>
      <c r="B54" s="1"/>
      <c r="C54" s="1"/>
      <c r="D54" s="1"/>
      <c r="E54" s="1"/>
      <c r="F54" s="1"/>
      <c r="G54" s="1"/>
      <c r="H54" s="1"/>
      <c r="I54" s="1"/>
      <c r="J54" s="1" t="s">
        <v>132</v>
      </c>
      <c r="K54" s="1">
        <v>256</v>
      </c>
      <c r="L54" s="1">
        <v>3</v>
      </c>
      <c r="M54" s="1">
        <v>1</v>
      </c>
      <c r="N54" s="1">
        <v>5</v>
      </c>
      <c r="O54" s="1">
        <f t="shared" si="17"/>
        <v>6</v>
      </c>
      <c r="P54" s="1">
        <f t="shared" si="18"/>
        <v>1536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 t="s">
        <v>133</v>
      </c>
      <c r="K55" s="1">
        <v>177</v>
      </c>
      <c r="L55" s="1">
        <v>4</v>
      </c>
      <c r="M55" s="1">
        <v>1</v>
      </c>
      <c r="N55" s="1">
        <v>5</v>
      </c>
      <c r="O55" s="1">
        <f t="shared" si="17"/>
        <v>6</v>
      </c>
      <c r="P55" s="1">
        <f t="shared" si="18"/>
        <v>1062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>
        <v>6000</v>
      </c>
      <c r="K57" s="1">
        <v>1</v>
      </c>
      <c r="L57" s="1">
        <v>0</v>
      </c>
      <c r="M57" s="1">
        <v>1</v>
      </c>
      <c r="N57" s="1">
        <v>1</v>
      </c>
      <c r="O57" s="1">
        <f t="shared" ref="O57" si="19">M57+N57</f>
        <v>2</v>
      </c>
      <c r="P57" s="1">
        <f t="shared" ref="P57" si="20">K57*O57</f>
        <v>2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31" t="s">
        <v>134</v>
      </c>
      <c r="K59" s="1">
        <v>3599</v>
      </c>
      <c r="L59" s="1"/>
      <c r="M59" s="1"/>
      <c r="N59" s="1"/>
      <c r="O59" s="1"/>
      <c r="P59" s="1">
        <f>Q46</f>
        <v>23150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32" t="s">
        <v>103</v>
      </c>
      <c r="K60" s="1"/>
      <c r="L60" s="1"/>
      <c r="M60" s="1"/>
      <c r="N60" s="1"/>
      <c r="O60" s="1"/>
      <c r="P60" s="32">
        <f>SUM(P32:P59)</f>
        <v>51450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</sheetData>
  <mergeCells count="49">
    <mergeCell ref="J29:P30"/>
    <mergeCell ref="C43:E43"/>
    <mergeCell ref="C44:E44"/>
    <mergeCell ref="C45:E45"/>
    <mergeCell ref="C46:E46"/>
    <mergeCell ref="A47:F47"/>
    <mergeCell ref="C42:E42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A28:H28"/>
    <mergeCell ref="A29:A30"/>
    <mergeCell ref="B29:B30"/>
    <mergeCell ref="C29:E30"/>
    <mergeCell ref="F29:F30"/>
    <mergeCell ref="G29:G30"/>
    <mergeCell ref="H29:H30"/>
    <mergeCell ref="A25:I25"/>
    <mergeCell ref="G14:I14"/>
    <mergeCell ref="D15:F15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  <mergeCell ref="G13:I13"/>
    <mergeCell ref="A1:I1"/>
    <mergeCell ref="A2:C2"/>
    <mergeCell ref="A3:C3"/>
    <mergeCell ref="D5:F5"/>
    <mergeCell ref="G6:I6"/>
    <mergeCell ref="G7:I7"/>
    <mergeCell ref="G8:I8"/>
    <mergeCell ref="G9:I9"/>
    <mergeCell ref="D10:F10"/>
    <mergeCell ref="G11:I11"/>
    <mergeCell ref="G12:I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244"/>
  <sheetViews>
    <sheetView topLeftCell="C33" workbookViewId="0">
      <selection activeCell="J37" sqref="J37:R47"/>
    </sheetView>
  </sheetViews>
  <sheetFormatPr defaultRowHeight="16.5"/>
  <cols>
    <col min="8" max="8" width="11.625" customWidth="1"/>
  </cols>
  <sheetData>
    <row r="1" spans="1:46" ht="17.25" thickBot="1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11" t="s">
        <v>17</v>
      </c>
      <c r="K1" s="11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30" t="s">
        <v>6</v>
      </c>
      <c r="B2" s="30"/>
      <c r="C2" s="30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5" t="s">
        <v>7</v>
      </c>
      <c r="B3" s="25"/>
      <c r="C3" s="25"/>
      <c r="D3" s="2"/>
      <c r="E3" s="2"/>
      <c r="F3" s="2"/>
      <c r="G3" s="2"/>
      <c r="H3" s="2"/>
      <c r="I3" s="2"/>
      <c r="J3" s="2">
        <v>3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1</v>
      </c>
      <c r="K4" s="2">
        <v>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5" t="s">
        <v>8</v>
      </c>
      <c r="E5" s="25"/>
      <c r="F5" s="25"/>
      <c r="G5" s="2"/>
      <c r="H5" s="2"/>
      <c r="I5" s="2"/>
      <c r="J5" s="2">
        <v>1</v>
      </c>
      <c r="K5" s="2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5" t="s">
        <v>10</v>
      </c>
      <c r="H6" s="25"/>
      <c r="I6" s="25"/>
      <c r="J6" s="2">
        <v>13</v>
      </c>
      <c r="K6" s="2">
        <v>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5" t="s">
        <v>11</v>
      </c>
      <c r="H7" s="25"/>
      <c r="I7" s="25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5" t="s">
        <v>12</v>
      </c>
      <c r="H8" s="25"/>
      <c r="I8" s="25"/>
      <c r="J8" s="2">
        <v>0</v>
      </c>
      <c r="K8" s="2">
        <v>5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5" t="s">
        <v>13</v>
      </c>
      <c r="H9" s="25"/>
      <c r="I9" s="25"/>
      <c r="J9" s="2">
        <v>1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"/>
      <c r="E10" s="2"/>
      <c r="F10" s="2"/>
      <c r="G10" s="25" t="s">
        <v>55</v>
      </c>
      <c r="H10" s="25"/>
      <c r="I10" s="25"/>
      <c r="J10" s="2">
        <v>13</v>
      </c>
      <c r="K10" s="2">
        <v>5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5" t="s">
        <v>56</v>
      </c>
      <c r="H11" s="25"/>
      <c r="I11" s="25"/>
      <c r="J11" s="2">
        <v>0</v>
      </c>
      <c r="K11" s="2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5" t="s">
        <v>57</v>
      </c>
      <c r="H12" s="25"/>
      <c r="I12" s="25"/>
      <c r="J12" s="2">
        <v>13</v>
      </c>
      <c r="K12" s="2">
        <v>5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5" t="s">
        <v>58</v>
      </c>
      <c r="H13" s="25"/>
      <c r="I13" s="25"/>
      <c r="J13" s="2">
        <v>1</v>
      </c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5" t="s">
        <v>14</v>
      </c>
      <c r="E14" s="25"/>
      <c r="F14" s="25"/>
      <c r="G14" s="2"/>
      <c r="H14" s="2"/>
      <c r="I14" s="2"/>
      <c r="J14" s="2">
        <v>1</v>
      </c>
      <c r="K14" s="2">
        <v>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"/>
      <c r="E15" s="2"/>
      <c r="F15" s="2"/>
      <c r="G15" s="25" t="s">
        <v>42</v>
      </c>
      <c r="H15" s="25"/>
      <c r="I15" s="25"/>
      <c r="J15" s="2">
        <v>13</v>
      </c>
      <c r="K15" s="2">
        <v>5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5" t="s">
        <v>43</v>
      </c>
      <c r="H16" s="25"/>
      <c r="I16" s="25"/>
      <c r="J16" s="2">
        <v>0</v>
      </c>
      <c r="K16" s="2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5" t="s">
        <v>44</v>
      </c>
      <c r="H17" s="25"/>
      <c r="I17" s="25"/>
      <c r="J17" s="2">
        <v>13</v>
      </c>
      <c r="K17" s="2">
        <v>5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5" t="s">
        <v>45</v>
      </c>
      <c r="H18" s="25"/>
      <c r="I18" s="25"/>
      <c r="J18" s="2">
        <v>1</v>
      </c>
      <c r="K18" s="2">
        <v>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5" t="s">
        <v>59</v>
      </c>
      <c r="H19" s="25"/>
      <c r="I19" s="25"/>
      <c r="J19" s="2">
        <v>13</v>
      </c>
      <c r="K19" s="2">
        <v>5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"/>
      <c r="E20" s="2"/>
      <c r="F20" s="2"/>
      <c r="G20" s="25" t="s">
        <v>60</v>
      </c>
      <c r="H20" s="25"/>
      <c r="I20" s="25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5" t="s">
        <v>61</v>
      </c>
      <c r="H21" s="25"/>
      <c r="I21" s="25"/>
      <c r="J21" s="2">
        <v>26</v>
      </c>
      <c r="K21" s="2">
        <v>5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5" t="s">
        <v>62</v>
      </c>
      <c r="H22" s="25"/>
      <c r="I22" s="25"/>
      <c r="J22" s="2">
        <v>1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5" t="s">
        <v>15</v>
      </c>
      <c r="E23" s="25"/>
      <c r="F23" s="25"/>
      <c r="G23" s="2"/>
      <c r="H23" s="2"/>
      <c r="I23" s="2"/>
      <c r="J23" s="2">
        <v>0</v>
      </c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5" t="s">
        <v>46</v>
      </c>
      <c r="H24" s="25"/>
      <c r="I24" s="25"/>
      <c r="J24" s="2">
        <v>13</v>
      </c>
      <c r="K24" s="2">
        <v>5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"/>
      <c r="B25" s="2"/>
      <c r="C25" s="2"/>
      <c r="D25" s="2"/>
      <c r="E25" s="2"/>
      <c r="F25" s="2"/>
      <c r="G25" s="25" t="s">
        <v>47</v>
      </c>
      <c r="H25" s="25"/>
      <c r="I25" s="25"/>
      <c r="J25" s="2">
        <v>1</v>
      </c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2"/>
      <c r="B26" s="2"/>
      <c r="C26" s="2"/>
      <c r="D26" s="2"/>
      <c r="E26" s="2"/>
      <c r="F26" s="2"/>
      <c r="G26" s="25" t="s">
        <v>48</v>
      </c>
      <c r="H26" s="25"/>
      <c r="I26" s="25"/>
      <c r="J26" s="2">
        <v>0</v>
      </c>
      <c r="K26" s="2">
        <v>5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2"/>
      <c r="B27" s="2"/>
      <c r="C27" s="2"/>
      <c r="D27" s="2"/>
      <c r="E27" s="2"/>
      <c r="F27" s="2"/>
      <c r="G27" s="25" t="s">
        <v>49</v>
      </c>
      <c r="H27" s="25"/>
      <c r="I27" s="25"/>
      <c r="J27" s="2">
        <v>1</v>
      </c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"/>
      <c r="B28" s="2"/>
      <c r="C28" s="2"/>
      <c r="D28" s="25" t="s">
        <v>16</v>
      </c>
      <c r="E28" s="25"/>
      <c r="F28" s="25"/>
      <c r="G28" s="2"/>
      <c r="H28" s="2"/>
      <c r="I28" s="2"/>
      <c r="J28" s="2">
        <v>0</v>
      </c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"/>
      <c r="B29" s="2"/>
      <c r="C29" s="2"/>
      <c r="D29" s="2"/>
      <c r="E29" s="2"/>
      <c r="F29" s="2"/>
      <c r="G29" s="25" t="s">
        <v>46</v>
      </c>
      <c r="H29" s="25"/>
      <c r="I29" s="25"/>
      <c r="J29" s="2">
        <v>13</v>
      </c>
      <c r="K29" s="2">
        <v>5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>
      <c r="A30" s="2"/>
      <c r="B30" s="2"/>
      <c r="C30" s="2"/>
      <c r="D30" s="2"/>
      <c r="E30" s="2"/>
      <c r="F30" s="2"/>
      <c r="G30" s="25" t="s">
        <v>47</v>
      </c>
      <c r="H30" s="25"/>
      <c r="I30" s="25"/>
      <c r="J30" s="2">
        <v>0</v>
      </c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>
      <c r="A31" s="2"/>
      <c r="B31" s="2"/>
      <c r="C31" s="2"/>
      <c r="D31" s="2"/>
      <c r="E31" s="2"/>
      <c r="F31" s="2"/>
      <c r="G31" s="25" t="s">
        <v>48</v>
      </c>
      <c r="H31" s="25"/>
      <c r="I31" s="25"/>
      <c r="J31" s="2">
        <v>13</v>
      </c>
      <c r="K31" s="2">
        <v>5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2"/>
      <c r="B32" s="2"/>
      <c r="C32" s="2"/>
      <c r="D32" s="2"/>
      <c r="E32" s="2"/>
      <c r="F32" s="2"/>
      <c r="G32" s="25" t="s">
        <v>49</v>
      </c>
      <c r="H32" s="25"/>
      <c r="I32" s="25"/>
      <c r="J32" s="2">
        <v>1</v>
      </c>
      <c r="K32" s="2">
        <v>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24" t="s">
        <v>19</v>
      </c>
      <c r="B33" s="24"/>
      <c r="C33" s="24"/>
      <c r="D33" s="24"/>
      <c r="E33" s="24"/>
      <c r="F33" s="24"/>
      <c r="G33" s="24"/>
      <c r="H33" s="24"/>
      <c r="I33" s="24"/>
      <c r="J33" s="6"/>
      <c r="K33" s="6">
        <f>SUM(K2:K32)</f>
        <v>89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26" t="s">
        <v>35</v>
      </c>
      <c r="B36" s="26"/>
      <c r="C36" s="26"/>
      <c r="D36" s="26"/>
      <c r="E36" s="26"/>
      <c r="F36" s="26"/>
      <c r="G36" s="26"/>
      <c r="H36" s="2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27" t="s">
        <v>28</v>
      </c>
      <c r="B37" s="27" t="s">
        <v>29</v>
      </c>
      <c r="C37" s="27" t="s">
        <v>30</v>
      </c>
      <c r="D37" s="27"/>
      <c r="E37" s="27"/>
      <c r="F37" s="27" t="s">
        <v>17</v>
      </c>
      <c r="G37" s="27" t="s">
        <v>31</v>
      </c>
      <c r="H37" s="27" t="s">
        <v>32</v>
      </c>
      <c r="I37" s="1"/>
      <c r="J37" s="33" t="s">
        <v>109</v>
      </c>
      <c r="K37" s="33"/>
      <c r="L37" s="33"/>
      <c r="M37" s="33"/>
      <c r="N37" s="33"/>
      <c r="O37" s="33"/>
      <c r="P37" s="33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17.25" thickBot="1">
      <c r="A38" s="28"/>
      <c r="B38" s="28"/>
      <c r="C38" s="28"/>
      <c r="D38" s="28"/>
      <c r="E38" s="28"/>
      <c r="F38" s="28"/>
      <c r="G38" s="28"/>
      <c r="H38" s="28"/>
      <c r="I38" s="1"/>
      <c r="J38" s="33"/>
      <c r="K38" s="33"/>
      <c r="L38" s="33"/>
      <c r="M38" s="33"/>
      <c r="N38" s="33"/>
      <c r="O38" s="33"/>
      <c r="P38" s="33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ht="17.25" thickTop="1">
      <c r="A39" s="12">
        <v>0</v>
      </c>
      <c r="B39" s="12">
        <v>1</v>
      </c>
      <c r="C39" s="30" t="s">
        <v>25</v>
      </c>
      <c r="D39" s="30"/>
      <c r="E39" s="30"/>
      <c r="F39" s="4">
        <v>0</v>
      </c>
      <c r="G39" s="4">
        <v>1</v>
      </c>
      <c r="H39" s="4">
        <f>G39*B39</f>
        <v>1</v>
      </c>
      <c r="I39" s="1"/>
      <c r="J39" s="31"/>
      <c r="K39" s="1"/>
      <c r="L39" s="1" t="s">
        <v>136</v>
      </c>
      <c r="M39" s="1" t="s">
        <v>101</v>
      </c>
      <c r="N39" s="1" t="s">
        <v>100</v>
      </c>
      <c r="O39" s="1" t="s">
        <v>101</v>
      </c>
      <c r="P39" s="1" t="s">
        <v>102</v>
      </c>
      <c r="Q39" s="1" t="s">
        <v>103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10"/>
      <c r="B40" s="10"/>
      <c r="C40" s="25" t="s">
        <v>26</v>
      </c>
      <c r="D40" s="25"/>
      <c r="E40" s="25"/>
      <c r="F40" s="2">
        <v>0</v>
      </c>
      <c r="G40" s="2">
        <v>1</v>
      </c>
      <c r="H40" s="2">
        <f>G40*B39</f>
        <v>1</v>
      </c>
      <c r="I40" s="1"/>
      <c r="J40" s="1" t="s">
        <v>135</v>
      </c>
      <c r="K40" s="1">
        <v>12</v>
      </c>
      <c r="L40" s="1">
        <v>1</v>
      </c>
      <c r="M40" s="1">
        <v>0</v>
      </c>
      <c r="N40" s="1">
        <v>1</v>
      </c>
      <c r="O40" s="1">
        <v>1</v>
      </c>
      <c r="P40" s="1">
        <f>N40+O40</f>
        <v>2</v>
      </c>
      <c r="Q40" s="1">
        <f>K40*L40*P40</f>
        <v>24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13" t="s">
        <v>63</v>
      </c>
      <c r="B41" s="10">
        <v>12</v>
      </c>
      <c r="C41" s="25" t="s">
        <v>25</v>
      </c>
      <c r="D41" s="25"/>
      <c r="E41" s="25"/>
      <c r="F41" s="2">
        <v>1</v>
      </c>
      <c r="G41" s="2">
        <v>1</v>
      </c>
      <c r="H41" s="2">
        <f>G41*B41</f>
        <v>12</v>
      </c>
      <c r="I41" s="1"/>
      <c r="J41" s="1" t="s">
        <v>137</v>
      </c>
      <c r="K41" s="1">
        <v>2</v>
      </c>
      <c r="L41" s="1">
        <v>1</v>
      </c>
      <c r="M41" s="1">
        <v>0</v>
      </c>
      <c r="N41" s="1">
        <v>1</v>
      </c>
      <c r="O41" s="1">
        <v>1</v>
      </c>
      <c r="P41" s="1">
        <f t="shared" ref="P41:P47" si="0">N41+O41</f>
        <v>2</v>
      </c>
      <c r="Q41" s="1">
        <f t="shared" ref="Q41:Q58" si="1">K41*L41*P41</f>
        <v>4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10"/>
      <c r="B42" s="10"/>
      <c r="C42" s="25" t="s">
        <v>27</v>
      </c>
      <c r="D42" s="25"/>
      <c r="E42" s="25"/>
      <c r="F42" s="2">
        <v>2</v>
      </c>
      <c r="G42" s="2">
        <v>3</v>
      </c>
      <c r="H42" s="2">
        <f>G42*B41</f>
        <v>36</v>
      </c>
      <c r="I42" s="1"/>
      <c r="J42" s="39" t="s">
        <v>138</v>
      </c>
      <c r="K42" s="1">
        <v>11</v>
      </c>
      <c r="L42" s="1">
        <v>2</v>
      </c>
      <c r="M42" s="1">
        <v>0</v>
      </c>
      <c r="N42" s="1">
        <v>1</v>
      </c>
      <c r="O42" s="1">
        <v>1</v>
      </c>
      <c r="P42" s="1">
        <f t="shared" si="0"/>
        <v>2</v>
      </c>
      <c r="Q42" s="1">
        <f t="shared" si="1"/>
        <v>44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13" t="s">
        <v>64</v>
      </c>
      <c r="B43" s="10">
        <v>2</v>
      </c>
      <c r="C43" s="25" t="s">
        <v>25</v>
      </c>
      <c r="D43" s="25"/>
      <c r="E43" s="25"/>
      <c r="F43" s="2">
        <v>1</v>
      </c>
      <c r="G43" s="2">
        <v>1</v>
      </c>
      <c r="H43" s="2">
        <f t="shared" ref="H43" si="2">G43*B43</f>
        <v>2</v>
      </c>
      <c r="I43" s="1"/>
      <c r="J43" s="39" t="s">
        <v>139</v>
      </c>
      <c r="K43" s="1">
        <v>2</v>
      </c>
      <c r="L43" s="1">
        <v>2</v>
      </c>
      <c r="M43" s="1">
        <v>0</v>
      </c>
      <c r="N43" s="1">
        <v>1</v>
      </c>
      <c r="O43" s="1">
        <v>1</v>
      </c>
      <c r="P43" s="1">
        <f t="shared" si="0"/>
        <v>2</v>
      </c>
      <c r="Q43" s="1">
        <f t="shared" si="1"/>
        <v>8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10"/>
      <c r="B44" s="10"/>
      <c r="C44" s="25" t="s">
        <v>27</v>
      </c>
      <c r="D44" s="25"/>
      <c r="E44" s="25"/>
      <c r="F44" s="2">
        <v>3</v>
      </c>
      <c r="G44" s="2">
        <v>5</v>
      </c>
      <c r="H44" s="2">
        <f t="shared" ref="H44" si="3">G44*B43</f>
        <v>10</v>
      </c>
      <c r="I44" s="1"/>
      <c r="J44" s="39" t="s">
        <v>140</v>
      </c>
      <c r="K44" s="1">
        <v>11</v>
      </c>
      <c r="L44" s="1">
        <v>2</v>
      </c>
      <c r="M44" s="1">
        <v>0</v>
      </c>
      <c r="N44" s="1">
        <v>1</v>
      </c>
      <c r="O44" s="1">
        <v>1</v>
      </c>
      <c r="P44" s="1">
        <f t="shared" si="0"/>
        <v>2</v>
      </c>
      <c r="Q44" s="1">
        <f t="shared" si="1"/>
        <v>44</v>
      </c>
      <c r="R44" s="1">
        <f>SUM(Q43:Q44)</f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13" t="s">
        <v>65</v>
      </c>
      <c r="B45" s="10">
        <v>11</v>
      </c>
      <c r="C45" s="25" t="s">
        <v>25</v>
      </c>
      <c r="D45" s="25"/>
      <c r="E45" s="25"/>
      <c r="F45" s="2">
        <v>1</v>
      </c>
      <c r="G45" s="2">
        <v>1</v>
      </c>
      <c r="H45" s="2">
        <f t="shared" ref="H45" si="4">G45*B45</f>
        <v>11</v>
      </c>
      <c r="I45" s="1"/>
      <c r="J45" s="39" t="s">
        <v>68</v>
      </c>
      <c r="K45" s="1">
        <v>43</v>
      </c>
      <c r="L45" s="1"/>
      <c r="M45" s="1"/>
      <c r="N45" s="1"/>
      <c r="O45" s="1"/>
      <c r="P45" s="1"/>
      <c r="Q45" s="1">
        <f>K45*R44</f>
        <v>2236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10"/>
      <c r="B46" s="10"/>
      <c r="C46" s="25" t="s">
        <v>27</v>
      </c>
      <c r="D46" s="25"/>
      <c r="E46" s="25"/>
      <c r="F46" s="2">
        <v>0</v>
      </c>
      <c r="G46" s="2">
        <v>1</v>
      </c>
      <c r="H46" s="2">
        <f t="shared" ref="H46" si="5">G46*B45</f>
        <v>11</v>
      </c>
      <c r="I46" s="1"/>
      <c r="J46" s="39" t="s">
        <v>141</v>
      </c>
      <c r="K46" s="1">
        <v>2</v>
      </c>
      <c r="L46" s="1">
        <v>2</v>
      </c>
      <c r="M46" s="1">
        <v>0</v>
      </c>
      <c r="N46" s="1">
        <v>1</v>
      </c>
      <c r="O46" s="1">
        <v>1</v>
      </c>
      <c r="P46" s="1">
        <f t="shared" ref="P46" si="6">N46+O46</f>
        <v>2</v>
      </c>
      <c r="Q46" s="1">
        <f t="shared" ref="Q46" si="7">K46*L46*P46</f>
        <v>8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13" t="s">
        <v>66</v>
      </c>
      <c r="B47" s="10">
        <v>2</v>
      </c>
      <c r="C47" s="25" t="s">
        <v>25</v>
      </c>
      <c r="D47" s="25"/>
      <c r="E47" s="25"/>
      <c r="F47" s="2">
        <v>1</v>
      </c>
      <c r="G47" s="2">
        <v>1</v>
      </c>
      <c r="H47" s="2">
        <f t="shared" ref="H47" si="8">G47*B47</f>
        <v>2</v>
      </c>
      <c r="I47" s="1"/>
      <c r="J47" s="32" t="s">
        <v>103</v>
      </c>
      <c r="K47" s="1"/>
      <c r="L47" s="1"/>
      <c r="M47" s="1"/>
      <c r="N47" s="1"/>
      <c r="O47" s="1"/>
      <c r="P47" s="1"/>
      <c r="Q47" s="32">
        <f>SUM(Q40:Q46)</f>
        <v>2368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0"/>
      <c r="B48" s="10"/>
      <c r="C48" s="25" t="s">
        <v>27</v>
      </c>
      <c r="D48" s="25"/>
      <c r="E48" s="25"/>
      <c r="F48" s="2">
        <v>1</v>
      </c>
      <c r="G48" s="2">
        <v>3</v>
      </c>
      <c r="H48" s="2">
        <f t="shared" ref="H48" si="9">G48*B47</f>
        <v>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3" t="s">
        <v>67</v>
      </c>
      <c r="B49" s="10">
        <v>11</v>
      </c>
      <c r="C49" s="25" t="s">
        <v>25</v>
      </c>
      <c r="D49" s="25"/>
      <c r="E49" s="25"/>
      <c r="F49" s="2">
        <v>1</v>
      </c>
      <c r="G49" s="2">
        <v>1</v>
      </c>
      <c r="H49" s="2">
        <f t="shared" ref="H49" si="10">G49*B49</f>
        <v>11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2"/>
      <c r="B50" s="2"/>
      <c r="C50" s="25" t="s">
        <v>27</v>
      </c>
      <c r="D50" s="25"/>
      <c r="E50" s="25"/>
      <c r="F50" s="2">
        <v>0</v>
      </c>
      <c r="G50" s="2">
        <v>1</v>
      </c>
      <c r="H50" s="2">
        <f>G50*B49</f>
        <v>11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2" t="s">
        <v>68</v>
      </c>
      <c r="B51" s="13">
        <v>43</v>
      </c>
      <c r="C51" s="16" t="s">
        <v>69</v>
      </c>
      <c r="D51" s="16"/>
      <c r="E51" s="16"/>
      <c r="F51" s="16"/>
      <c r="G51" s="16">
        <v>30</v>
      </c>
      <c r="H51" s="2">
        <f t="shared" ref="H51" si="11">G51*B51</f>
        <v>1290</v>
      </c>
      <c r="I51" s="1"/>
      <c r="J51" s="3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2" t="s">
        <v>70</v>
      </c>
      <c r="B52" s="10">
        <v>2</v>
      </c>
      <c r="C52" s="25" t="s">
        <v>25</v>
      </c>
      <c r="D52" s="25"/>
      <c r="E52" s="25"/>
      <c r="F52" s="2">
        <v>1</v>
      </c>
      <c r="G52" s="2">
        <v>1</v>
      </c>
      <c r="H52" s="2">
        <f>G52*B52</f>
        <v>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2"/>
      <c r="B53" s="2"/>
      <c r="C53" s="25" t="s">
        <v>27</v>
      </c>
      <c r="D53" s="25"/>
      <c r="E53" s="25"/>
      <c r="F53" s="2">
        <v>1</v>
      </c>
      <c r="G53" s="2">
        <v>3</v>
      </c>
      <c r="H53" s="2">
        <f>G53*B52</f>
        <v>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24" t="s">
        <v>34</v>
      </c>
      <c r="B54" s="24"/>
      <c r="C54" s="24"/>
      <c r="D54" s="24"/>
      <c r="E54" s="24"/>
      <c r="F54" s="24"/>
      <c r="G54" s="3"/>
      <c r="H54" s="8">
        <f>SUM(H39:H53)</f>
        <v>1412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3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</row>
    <row r="239" spans="1:4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</row>
    <row r="240" spans="1:4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</row>
    <row r="241" spans="1:4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</row>
    <row r="242" spans="1:4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</row>
    <row r="243" spans="1:4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1:4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</row>
  </sheetData>
  <mergeCells count="55">
    <mergeCell ref="J37:P38"/>
    <mergeCell ref="G17:I17"/>
    <mergeCell ref="A1:I1"/>
    <mergeCell ref="A2:C2"/>
    <mergeCell ref="A3:C3"/>
    <mergeCell ref="D5:F5"/>
    <mergeCell ref="G6:I6"/>
    <mergeCell ref="G7:I7"/>
    <mergeCell ref="G10:I10"/>
    <mergeCell ref="G11:I11"/>
    <mergeCell ref="G12:I12"/>
    <mergeCell ref="G13:I13"/>
    <mergeCell ref="G8:I8"/>
    <mergeCell ref="G9:I9"/>
    <mergeCell ref="D14:F14"/>
    <mergeCell ref="G15:I15"/>
    <mergeCell ref="G16:I16"/>
    <mergeCell ref="A33:I33"/>
    <mergeCell ref="G18:I18"/>
    <mergeCell ref="D28:F28"/>
    <mergeCell ref="G29:I29"/>
    <mergeCell ref="G30:I30"/>
    <mergeCell ref="G31:I31"/>
    <mergeCell ref="G32:I32"/>
    <mergeCell ref="G19:I19"/>
    <mergeCell ref="G20:I20"/>
    <mergeCell ref="G21:I21"/>
    <mergeCell ref="G22:I22"/>
    <mergeCell ref="D23:F23"/>
    <mergeCell ref="G24:I24"/>
    <mergeCell ref="G25:I25"/>
    <mergeCell ref="G26:I26"/>
    <mergeCell ref="G27:I27"/>
    <mergeCell ref="A36:H36"/>
    <mergeCell ref="A37:A38"/>
    <mergeCell ref="B37:B38"/>
    <mergeCell ref="C37:E38"/>
    <mergeCell ref="F37:F38"/>
    <mergeCell ref="G37:G38"/>
    <mergeCell ref="H37:H38"/>
    <mergeCell ref="C48:E48"/>
    <mergeCell ref="C39:E39"/>
    <mergeCell ref="C40:E40"/>
    <mergeCell ref="C41:E41"/>
    <mergeCell ref="C42:E42"/>
    <mergeCell ref="C47:E47"/>
    <mergeCell ref="C43:E43"/>
    <mergeCell ref="C44:E44"/>
    <mergeCell ref="C45:E45"/>
    <mergeCell ref="C46:E46"/>
    <mergeCell ref="C49:E49"/>
    <mergeCell ref="C50:E50"/>
    <mergeCell ref="C52:E52"/>
    <mergeCell ref="C53:E53"/>
    <mergeCell ref="A54:F54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T246"/>
  <sheetViews>
    <sheetView topLeftCell="E31" workbookViewId="0">
      <selection activeCell="Q49" sqref="Q49"/>
    </sheetView>
  </sheetViews>
  <sheetFormatPr defaultRowHeight="16.5"/>
  <cols>
    <col min="8" max="8" width="11.625" customWidth="1"/>
  </cols>
  <sheetData>
    <row r="1" spans="1:46" ht="17.25" thickBot="1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15" t="s">
        <v>17</v>
      </c>
      <c r="K1" s="1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30" t="s">
        <v>6</v>
      </c>
      <c r="B2" s="30"/>
      <c r="C2" s="30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5" t="s">
        <v>84</v>
      </c>
      <c r="B3" s="25"/>
      <c r="C3" s="25"/>
      <c r="D3" s="2"/>
      <c r="E3" s="2"/>
      <c r="F3" s="2"/>
      <c r="G3" s="2"/>
      <c r="H3" s="2"/>
      <c r="I3" s="2"/>
      <c r="J3" s="2">
        <v>3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85</v>
      </c>
      <c r="B4" s="2"/>
      <c r="C4" s="2"/>
      <c r="D4" s="2"/>
      <c r="E4" s="2"/>
      <c r="F4" s="2"/>
      <c r="G4" s="2"/>
      <c r="H4" s="2"/>
      <c r="I4" s="2"/>
      <c r="J4" s="2">
        <v>4</v>
      </c>
      <c r="K4" s="2">
        <v>5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5" t="s">
        <v>8</v>
      </c>
      <c r="E5" s="25"/>
      <c r="F5" s="25"/>
      <c r="G5" s="2"/>
      <c r="H5" s="2"/>
      <c r="I5" s="2"/>
      <c r="J5" s="2">
        <v>1</v>
      </c>
      <c r="K5" s="2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5" t="s">
        <v>10</v>
      </c>
      <c r="H6" s="25"/>
      <c r="I6" s="25"/>
      <c r="J6" s="2">
        <v>60</v>
      </c>
      <c r="K6" s="2">
        <v>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5" t="s">
        <v>11</v>
      </c>
      <c r="H7" s="25"/>
      <c r="I7" s="25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5" t="s">
        <v>12</v>
      </c>
      <c r="H8" s="25"/>
      <c r="I8" s="25"/>
      <c r="J8" s="2">
        <v>0</v>
      </c>
      <c r="K8" s="2">
        <v>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5" t="s">
        <v>13</v>
      </c>
      <c r="H9" s="25"/>
      <c r="I9" s="25"/>
      <c r="J9" s="2">
        <v>1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"/>
      <c r="E10" s="2"/>
      <c r="F10" s="2"/>
      <c r="G10" s="25" t="s">
        <v>55</v>
      </c>
      <c r="H10" s="25"/>
      <c r="I10" s="25"/>
      <c r="J10" s="2">
        <v>60</v>
      </c>
      <c r="K10" s="2">
        <v>8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5" t="s">
        <v>56</v>
      </c>
      <c r="H11" s="25"/>
      <c r="I11" s="25"/>
      <c r="J11" s="2">
        <v>0</v>
      </c>
      <c r="K11" s="2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5" t="s">
        <v>57</v>
      </c>
      <c r="H12" s="25"/>
      <c r="I12" s="25"/>
      <c r="J12" s="2">
        <v>61</v>
      </c>
      <c r="K12" s="2">
        <v>8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5" t="s">
        <v>58</v>
      </c>
      <c r="H13" s="25"/>
      <c r="I13" s="25"/>
      <c r="J13" s="2">
        <v>1</v>
      </c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5" t="s">
        <v>14</v>
      </c>
      <c r="E14" s="25"/>
      <c r="F14" s="25"/>
      <c r="G14" s="2"/>
      <c r="H14" s="2"/>
      <c r="I14" s="2"/>
      <c r="J14" s="2">
        <v>1</v>
      </c>
      <c r="K14" s="2">
        <v>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"/>
      <c r="E15" s="2"/>
      <c r="F15" s="2"/>
      <c r="G15" s="25" t="s">
        <v>42</v>
      </c>
      <c r="H15" s="25"/>
      <c r="I15" s="25"/>
      <c r="J15" s="2">
        <v>60</v>
      </c>
      <c r="K15" s="2">
        <v>8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5" t="s">
        <v>43</v>
      </c>
      <c r="H16" s="25"/>
      <c r="I16" s="25"/>
      <c r="J16" s="2">
        <v>0</v>
      </c>
      <c r="K16" s="2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5" t="s">
        <v>44</v>
      </c>
      <c r="H17" s="25"/>
      <c r="I17" s="25"/>
      <c r="J17" s="2">
        <v>61</v>
      </c>
      <c r="K17" s="2">
        <v>8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5" t="s">
        <v>45</v>
      </c>
      <c r="H18" s="25"/>
      <c r="I18" s="25"/>
      <c r="J18" s="2">
        <v>1</v>
      </c>
      <c r="K18" s="2">
        <v>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5" t="s">
        <v>59</v>
      </c>
      <c r="H19" s="25"/>
      <c r="I19" s="25"/>
      <c r="J19" s="2">
        <v>60</v>
      </c>
      <c r="K19" s="2">
        <v>8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"/>
      <c r="E20" s="2"/>
      <c r="F20" s="2"/>
      <c r="G20" s="25" t="s">
        <v>60</v>
      </c>
      <c r="H20" s="25"/>
      <c r="I20" s="25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5" t="s">
        <v>61</v>
      </c>
      <c r="H21" s="25"/>
      <c r="I21" s="25"/>
      <c r="J21" s="2">
        <v>122</v>
      </c>
      <c r="K21" s="2">
        <v>8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5" t="s">
        <v>62</v>
      </c>
      <c r="H22" s="25"/>
      <c r="I22" s="25"/>
      <c r="J22" s="2">
        <v>1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5" t="s">
        <v>15</v>
      </c>
      <c r="E23" s="25"/>
      <c r="F23" s="25"/>
      <c r="G23" s="2"/>
      <c r="H23" s="2"/>
      <c r="I23" s="2"/>
      <c r="J23" s="2">
        <v>0</v>
      </c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5" t="s">
        <v>46</v>
      </c>
      <c r="H24" s="25"/>
      <c r="I24" s="25"/>
      <c r="J24" s="2">
        <v>60</v>
      </c>
      <c r="K24" s="2">
        <v>8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"/>
      <c r="B25" s="2"/>
      <c r="C25" s="2"/>
      <c r="D25" s="2"/>
      <c r="E25" s="2"/>
      <c r="F25" s="2"/>
      <c r="G25" s="25" t="s">
        <v>47</v>
      </c>
      <c r="H25" s="25"/>
      <c r="I25" s="25"/>
      <c r="J25" s="2">
        <v>1</v>
      </c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2"/>
      <c r="B26" s="2"/>
      <c r="C26" s="2"/>
      <c r="D26" s="2"/>
      <c r="E26" s="2"/>
      <c r="F26" s="2"/>
      <c r="G26" s="25" t="s">
        <v>48</v>
      </c>
      <c r="H26" s="25"/>
      <c r="I26" s="25"/>
      <c r="J26" s="2">
        <v>0</v>
      </c>
      <c r="K26" s="2">
        <v>8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2"/>
      <c r="B27" s="2"/>
      <c r="C27" s="2"/>
      <c r="D27" s="2"/>
      <c r="E27" s="2"/>
      <c r="F27" s="2"/>
      <c r="G27" s="25" t="s">
        <v>49</v>
      </c>
      <c r="H27" s="25"/>
      <c r="I27" s="25"/>
      <c r="J27" s="2">
        <v>1</v>
      </c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"/>
      <c r="B28" s="2"/>
      <c r="C28" s="2"/>
      <c r="D28" s="25" t="s">
        <v>16</v>
      </c>
      <c r="E28" s="25"/>
      <c r="F28" s="25"/>
      <c r="G28" s="2"/>
      <c r="H28" s="2"/>
      <c r="I28" s="2"/>
      <c r="J28" s="2">
        <v>0</v>
      </c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"/>
      <c r="B29" s="2"/>
      <c r="C29" s="2"/>
      <c r="D29" s="2"/>
      <c r="E29" s="2"/>
      <c r="F29" s="2"/>
      <c r="G29" s="25" t="s">
        <v>46</v>
      </c>
      <c r="H29" s="25"/>
      <c r="I29" s="25"/>
      <c r="J29" s="2">
        <v>60</v>
      </c>
      <c r="K29" s="2">
        <v>8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>
      <c r="A30" s="2"/>
      <c r="B30" s="2"/>
      <c r="C30" s="2"/>
      <c r="D30" s="2"/>
      <c r="E30" s="2"/>
      <c r="F30" s="2"/>
      <c r="G30" s="25" t="s">
        <v>47</v>
      </c>
      <c r="H30" s="25"/>
      <c r="I30" s="25"/>
      <c r="J30" s="2">
        <v>0</v>
      </c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>
      <c r="A31" s="2"/>
      <c r="B31" s="2"/>
      <c r="C31" s="2"/>
      <c r="D31" s="2"/>
      <c r="E31" s="2"/>
      <c r="F31" s="2"/>
      <c r="G31" s="25" t="s">
        <v>48</v>
      </c>
      <c r="H31" s="25"/>
      <c r="I31" s="25"/>
      <c r="J31" s="2">
        <v>61</v>
      </c>
      <c r="K31" s="2">
        <v>8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2"/>
      <c r="B32" s="2"/>
      <c r="C32" s="2"/>
      <c r="D32" s="2"/>
      <c r="E32" s="2"/>
      <c r="F32" s="2"/>
      <c r="G32" s="25" t="s">
        <v>49</v>
      </c>
      <c r="H32" s="25"/>
      <c r="I32" s="25"/>
      <c r="J32" s="2">
        <v>1</v>
      </c>
      <c r="K32" s="2">
        <v>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24" t="s">
        <v>19</v>
      </c>
      <c r="B33" s="24"/>
      <c r="C33" s="24"/>
      <c r="D33" s="24"/>
      <c r="E33" s="24"/>
      <c r="F33" s="24"/>
      <c r="G33" s="24"/>
      <c r="H33" s="24"/>
      <c r="I33" s="24"/>
      <c r="J33" s="6"/>
      <c r="K33" s="6">
        <f>SUM(K2:K32)</f>
        <v>127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26" t="s">
        <v>35</v>
      </c>
      <c r="B36" s="26"/>
      <c r="C36" s="26"/>
      <c r="D36" s="26"/>
      <c r="E36" s="26"/>
      <c r="F36" s="26"/>
      <c r="G36" s="26"/>
      <c r="H36" s="2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27" t="s">
        <v>28</v>
      </c>
      <c r="B37" s="27" t="s">
        <v>29</v>
      </c>
      <c r="C37" s="27" t="s">
        <v>30</v>
      </c>
      <c r="D37" s="27"/>
      <c r="E37" s="27"/>
      <c r="F37" s="27" t="s">
        <v>17</v>
      </c>
      <c r="G37" s="27" t="s">
        <v>31</v>
      </c>
      <c r="H37" s="27" t="s">
        <v>32</v>
      </c>
      <c r="I37" s="1"/>
      <c r="J37" s="33" t="s">
        <v>109</v>
      </c>
      <c r="K37" s="33"/>
      <c r="L37" s="33"/>
      <c r="M37" s="33"/>
      <c r="N37" s="33"/>
      <c r="O37" s="33"/>
      <c r="P37" s="33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17.25" thickBot="1">
      <c r="A38" s="28"/>
      <c r="B38" s="28"/>
      <c r="C38" s="28"/>
      <c r="D38" s="28"/>
      <c r="E38" s="28"/>
      <c r="F38" s="28"/>
      <c r="G38" s="28"/>
      <c r="H38" s="28"/>
      <c r="I38" s="1"/>
      <c r="J38" s="33"/>
      <c r="K38" s="33"/>
      <c r="L38" s="33"/>
      <c r="M38" s="33"/>
      <c r="N38" s="33"/>
      <c r="O38" s="33"/>
      <c r="P38" s="33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ht="17.25" thickTop="1">
      <c r="A39" s="14">
        <v>0</v>
      </c>
      <c r="B39" s="14">
        <v>1</v>
      </c>
      <c r="C39" s="30" t="s">
        <v>25</v>
      </c>
      <c r="D39" s="30"/>
      <c r="E39" s="30"/>
      <c r="F39" s="4">
        <v>0</v>
      </c>
      <c r="G39" s="4">
        <v>1</v>
      </c>
      <c r="H39" s="4">
        <f>G39*B39</f>
        <v>1</v>
      </c>
      <c r="I39" s="1"/>
      <c r="J39" s="31"/>
      <c r="K39" s="1"/>
      <c r="L39" s="1" t="s">
        <v>136</v>
      </c>
      <c r="M39" s="1" t="s">
        <v>101</v>
      </c>
      <c r="N39" s="1" t="s">
        <v>100</v>
      </c>
      <c r="O39" s="1" t="s">
        <v>101</v>
      </c>
      <c r="P39" s="1" t="s">
        <v>102</v>
      </c>
      <c r="Q39" s="1" t="s">
        <v>103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13"/>
      <c r="B40" s="13"/>
      <c r="C40" s="25" t="s">
        <v>26</v>
      </c>
      <c r="D40" s="25"/>
      <c r="E40" s="25"/>
      <c r="F40" s="2">
        <v>0</v>
      </c>
      <c r="G40" s="2">
        <v>1</v>
      </c>
      <c r="H40" s="2">
        <f>G40*B39</f>
        <v>1</v>
      </c>
      <c r="I40" s="1"/>
      <c r="J40" s="1" t="s">
        <v>142</v>
      </c>
      <c r="K40" s="1">
        <v>60</v>
      </c>
      <c r="L40" s="1">
        <v>1</v>
      </c>
      <c r="M40" s="1">
        <v>0</v>
      </c>
      <c r="N40" s="1">
        <v>1</v>
      </c>
      <c r="O40" s="1">
        <v>1</v>
      </c>
      <c r="P40" s="1">
        <f>N40+O40</f>
        <v>2</v>
      </c>
      <c r="Q40" s="1">
        <f>K40*L40*P40</f>
        <v>120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13" t="s">
        <v>71</v>
      </c>
      <c r="B41" s="13">
        <v>60</v>
      </c>
      <c r="C41" s="25" t="s">
        <v>25</v>
      </c>
      <c r="D41" s="25"/>
      <c r="E41" s="25"/>
      <c r="F41" s="2">
        <v>1</v>
      </c>
      <c r="G41" s="2">
        <v>1</v>
      </c>
      <c r="H41" s="2">
        <f>G41*B41</f>
        <v>60</v>
      </c>
      <c r="I41" s="1"/>
      <c r="J41" s="1" t="s">
        <v>143</v>
      </c>
      <c r="K41" s="1">
        <v>2</v>
      </c>
      <c r="L41" s="1">
        <v>1</v>
      </c>
      <c r="M41" s="1">
        <v>0</v>
      </c>
      <c r="N41" s="1">
        <v>1</v>
      </c>
      <c r="O41" s="1">
        <v>1</v>
      </c>
      <c r="P41" s="1">
        <f t="shared" ref="P41:P44" si="0">N41+O41</f>
        <v>2</v>
      </c>
      <c r="Q41" s="1">
        <f t="shared" ref="Q41:Q44" si="1">K41*L41*P41</f>
        <v>4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13"/>
      <c r="B42" s="13"/>
      <c r="C42" s="25" t="s">
        <v>27</v>
      </c>
      <c r="D42" s="25"/>
      <c r="E42" s="25"/>
      <c r="F42" s="2">
        <v>2</v>
      </c>
      <c r="G42" s="2">
        <v>3</v>
      </c>
      <c r="H42" s="2">
        <f>G42*B41</f>
        <v>180</v>
      </c>
      <c r="I42" s="1"/>
      <c r="J42" s="39" t="s">
        <v>144</v>
      </c>
      <c r="K42" s="1">
        <v>59</v>
      </c>
      <c r="L42" s="1">
        <v>2</v>
      </c>
      <c r="M42" s="1">
        <v>0</v>
      </c>
      <c r="N42" s="1">
        <v>1</v>
      </c>
      <c r="O42" s="1">
        <v>1</v>
      </c>
      <c r="P42" s="1">
        <f t="shared" si="0"/>
        <v>2</v>
      </c>
      <c r="Q42" s="1">
        <f t="shared" si="1"/>
        <v>236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13" t="s">
        <v>72</v>
      </c>
      <c r="B43" s="13">
        <v>2</v>
      </c>
      <c r="C43" s="25" t="s">
        <v>25</v>
      </c>
      <c r="D43" s="25"/>
      <c r="E43" s="25"/>
      <c r="F43" s="2">
        <v>1</v>
      </c>
      <c r="G43" s="2">
        <v>1</v>
      </c>
      <c r="H43" s="2">
        <f t="shared" ref="H43" si="2">G43*B43</f>
        <v>2</v>
      </c>
      <c r="I43" s="1"/>
      <c r="J43" s="39" t="s">
        <v>145</v>
      </c>
      <c r="K43" s="1">
        <v>2</v>
      </c>
      <c r="L43" s="1">
        <v>2</v>
      </c>
      <c r="M43" s="1">
        <v>0</v>
      </c>
      <c r="N43" s="1">
        <v>1</v>
      </c>
      <c r="O43" s="1">
        <v>1</v>
      </c>
      <c r="P43" s="1">
        <f t="shared" si="0"/>
        <v>2</v>
      </c>
      <c r="Q43" s="1">
        <f t="shared" si="1"/>
        <v>8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13"/>
      <c r="B44" s="13"/>
      <c r="C44" s="25" t="s">
        <v>27</v>
      </c>
      <c r="D44" s="25"/>
      <c r="E44" s="25"/>
      <c r="F44" s="2">
        <v>3</v>
      </c>
      <c r="G44" s="2">
        <v>5</v>
      </c>
      <c r="H44" s="2">
        <f t="shared" ref="H44" si="3">G44*B43</f>
        <v>10</v>
      </c>
      <c r="I44" s="1"/>
      <c r="J44" s="39" t="s">
        <v>146</v>
      </c>
      <c r="K44" s="1">
        <v>59</v>
      </c>
      <c r="L44" s="1">
        <v>2</v>
      </c>
      <c r="M44" s="1">
        <v>0</v>
      </c>
      <c r="N44" s="1">
        <v>1</v>
      </c>
      <c r="O44" s="1">
        <v>1</v>
      </c>
      <c r="P44" s="1">
        <f t="shared" si="0"/>
        <v>2</v>
      </c>
      <c r="Q44" s="1">
        <f t="shared" si="1"/>
        <v>236</v>
      </c>
      <c r="R44" s="1">
        <f>SUM(Q43:Q44)</f>
        <v>244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13" t="s">
        <v>73</v>
      </c>
      <c r="B45" s="13">
        <v>59</v>
      </c>
      <c r="C45" s="25" t="s">
        <v>25</v>
      </c>
      <c r="D45" s="25"/>
      <c r="E45" s="25"/>
      <c r="F45" s="2">
        <v>1</v>
      </c>
      <c r="G45" s="2">
        <v>1</v>
      </c>
      <c r="H45" s="2">
        <f t="shared" ref="H45" si="4">G45*B45</f>
        <v>59</v>
      </c>
      <c r="I45" s="1"/>
      <c r="J45" s="39" t="s">
        <v>77</v>
      </c>
      <c r="K45" s="1">
        <v>6</v>
      </c>
      <c r="L45" s="1"/>
      <c r="M45" s="1"/>
      <c r="N45" s="1"/>
      <c r="O45" s="1"/>
      <c r="P45" s="1"/>
      <c r="Q45" s="1">
        <f>K45*R44</f>
        <v>1464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13"/>
      <c r="B46" s="13"/>
      <c r="C46" s="25" t="s">
        <v>27</v>
      </c>
      <c r="D46" s="25"/>
      <c r="E46" s="25"/>
      <c r="F46" s="2">
        <v>0</v>
      </c>
      <c r="G46" s="2">
        <v>1</v>
      </c>
      <c r="H46" s="2">
        <f t="shared" ref="H46" si="5">G46*B45</f>
        <v>59</v>
      </c>
      <c r="I46" s="1"/>
      <c r="J46" s="39" t="s">
        <v>147</v>
      </c>
      <c r="K46" s="1">
        <v>2</v>
      </c>
      <c r="L46" s="1">
        <v>2</v>
      </c>
      <c r="M46" s="1">
        <v>0</v>
      </c>
      <c r="N46" s="1">
        <v>1</v>
      </c>
      <c r="O46" s="1">
        <v>1</v>
      </c>
      <c r="P46" s="1">
        <f t="shared" ref="P46:P47" si="6">N46+O46</f>
        <v>2</v>
      </c>
      <c r="Q46" s="1">
        <f t="shared" ref="Q46:Q47" si="7">K46*L46*P46</f>
        <v>8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13" t="s">
        <v>74</v>
      </c>
      <c r="B47" s="13">
        <v>2</v>
      </c>
      <c r="C47" s="25" t="s">
        <v>25</v>
      </c>
      <c r="D47" s="25"/>
      <c r="E47" s="25"/>
      <c r="F47" s="2">
        <v>1</v>
      </c>
      <c r="G47" s="2">
        <v>1</v>
      </c>
      <c r="H47" s="2">
        <f t="shared" ref="H47" si="8">G47*B47</f>
        <v>2</v>
      </c>
      <c r="I47" s="1"/>
      <c r="J47" s="40" t="s">
        <v>148</v>
      </c>
      <c r="K47" s="1">
        <v>48</v>
      </c>
      <c r="L47" s="1">
        <v>2</v>
      </c>
      <c r="M47" s="1">
        <v>0</v>
      </c>
      <c r="N47" s="1">
        <v>1</v>
      </c>
      <c r="O47" s="1">
        <v>1</v>
      </c>
      <c r="P47" s="1">
        <f t="shared" si="6"/>
        <v>2</v>
      </c>
      <c r="Q47" s="1">
        <f t="shared" si="7"/>
        <v>192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3"/>
      <c r="B48" s="13"/>
      <c r="C48" s="25" t="s">
        <v>27</v>
      </c>
      <c r="D48" s="25"/>
      <c r="E48" s="25"/>
      <c r="F48" s="2">
        <v>1</v>
      </c>
      <c r="G48" s="2">
        <v>3</v>
      </c>
      <c r="H48" s="2">
        <f t="shared" ref="H48" si="9">G48*B47</f>
        <v>6</v>
      </c>
      <c r="I48" s="1"/>
      <c r="J48" s="32" t="s">
        <v>103</v>
      </c>
      <c r="K48" s="1"/>
      <c r="L48" s="1"/>
      <c r="M48" s="1"/>
      <c r="N48" s="1"/>
      <c r="O48" s="1"/>
      <c r="P48" s="1"/>
      <c r="Q48" s="32">
        <f>SUM(Q40:Q47)</f>
        <v>2268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3" t="s">
        <v>75</v>
      </c>
      <c r="B49" s="13">
        <v>59</v>
      </c>
      <c r="C49" s="25" t="s">
        <v>25</v>
      </c>
      <c r="D49" s="25"/>
      <c r="E49" s="25"/>
      <c r="F49" s="2">
        <v>1</v>
      </c>
      <c r="G49" s="2">
        <v>1</v>
      </c>
      <c r="H49" s="2">
        <f t="shared" ref="H49" si="10">G49*B49</f>
        <v>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2"/>
      <c r="B50" s="2"/>
      <c r="C50" s="25" t="s">
        <v>27</v>
      </c>
      <c r="D50" s="25"/>
      <c r="E50" s="25"/>
      <c r="F50" s="2">
        <v>0</v>
      </c>
      <c r="G50" s="2">
        <v>1</v>
      </c>
      <c r="H50" s="2">
        <f>G50*B49</f>
        <v>59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2" t="s">
        <v>77</v>
      </c>
      <c r="B51" s="13">
        <v>6</v>
      </c>
      <c r="C51" s="16" t="s">
        <v>76</v>
      </c>
      <c r="D51" s="16"/>
      <c r="E51" s="16"/>
      <c r="F51" s="16"/>
      <c r="G51" s="16">
        <v>126</v>
      </c>
      <c r="H51" s="2">
        <f t="shared" ref="H51:H52" si="11">G51*B51</f>
        <v>756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2" t="s">
        <v>78</v>
      </c>
      <c r="B52" s="13">
        <v>2</v>
      </c>
      <c r="C52" s="25" t="s">
        <v>25</v>
      </c>
      <c r="D52" s="25"/>
      <c r="E52" s="25"/>
      <c r="F52" s="2">
        <v>1</v>
      </c>
      <c r="G52" s="2">
        <v>1</v>
      </c>
      <c r="H52" s="2">
        <f t="shared" si="11"/>
        <v>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2"/>
      <c r="B53" s="13"/>
      <c r="C53" s="25" t="s">
        <v>27</v>
      </c>
      <c r="D53" s="25"/>
      <c r="E53" s="25"/>
      <c r="F53" s="2">
        <v>1</v>
      </c>
      <c r="G53" s="2">
        <v>3</v>
      </c>
      <c r="H53" s="2">
        <f t="shared" ref="H53" si="12">G53*B52</f>
        <v>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2" t="s">
        <v>79</v>
      </c>
      <c r="B54" s="13">
        <v>48</v>
      </c>
      <c r="C54" s="25" t="s">
        <v>25</v>
      </c>
      <c r="D54" s="25"/>
      <c r="E54" s="25"/>
      <c r="F54" s="2">
        <v>1</v>
      </c>
      <c r="G54" s="2">
        <v>1</v>
      </c>
      <c r="H54" s="2">
        <f t="shared" ref="H54" si="13">G54*B54</f>
        <v>48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2"/>
      <c r="B55" s="2"/>
      <c r="C55" s="25" t="s">
        <v>27</v>
      </c>
      <c r="D55" s="25"/>
      <c r="E55" s="25"/>
      <c r="F55" s="2">
        <v>0</v>
      </c>
      <c r="G55" s="2">
        <v>1</v>
      </c>
      <c r="H55" s="2">
        <f>G55*B54</f>
        <v>48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24" t="s">
        <v>34</v>
      </c>
      <c r="B56" s="24"/>
      <c r="C56" s="24"/>
      <c r="D56" s="24"/>
      <c r="E56" s="24"/>
      <c r="F56" s="24"/>
      <c r="G56" s="3"/>
      <c r="H56" s="8">
        <f>SUM(H39:H55)</f>
        <v>1358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</row>
    <row r="239" spans="1:4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</row>
    <row r="240" spans="1:4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</row>
    <row r="241" spans="1:4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</row>
    <row r="242" spans="1:4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</row>
    <row r="243" spans="1:4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1:4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</row>
    <row r="245" spans="1:4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</row>
    <row r="246" spans="1: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</row>
  </sheetData>
  <mergeCells count="57">
    <mergeCell ref="J37:P38"/>
    <mergeCell ref="C52:E52"/>
    <mergeCell ref="C55:E55"/>
    <mergeCell ref="A56:F56"/>
    <mergeCell ref="C53:E53"/>
    <mergeCell ref="C54:E54"/>
    <mergeCell ref="C50:E50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G32:I32"/>
    <mergeCell ref="A33:I33"/>
    <mergeCell ref="A36:H36"/>
    <mergeCell ref="A37:A38"/>
    <mergeCell ref="B37:B38"/>
    <mergeCell ref="C37:E38"/>
    <mergeCell ref="F37:F38"/>
    <mergeCell ref="G37:G38"/>
    <mergeCell ref="H37:H38"/>
    <mergeCell ref="G31:I31"/>
    <mergeCell ref="G20:I20"/>
    <mergeCell ref="G21:I21"/>
    <mergeCell ref="G22:I22"/>
    <mergeCell ref="D23:F23"/>
    <mergeCell ref="G24:I24"/>
    <mergeCell ref="G25:I25"/>
    <mergeCell ref="G26:I26"/>
    <mergeCell ref="G27:I27"/>
    <mergeCell ref="D28:F28"/>
    <mergeCell ref="G29:I29"/>
    <mergeCell ref="G30:I30"/>
    <mergeCell ref="D14:F14"/>
    <mergeCell ref="G15:I15"/>
    <mergeCell ref="G16:I16"/>
    <mergeCell ref="G17:I17"/>
    <mergeCell ref="G18:I18"/>
    <mergeCell ref="G19:I19"/>
    <mergeCell ref="G8:I8"/>
    <mergeCell ref="G9:I9"/>
    <mergeCell ref="G10:I10"/>
    <mergeCell ref="G11:I11"/>
    <mergeCell ref="G12:I12"/>
    <mergeCell ref="G13:I13"/>
    <mergeCell ref="G7:I7"/>
    <mergeCell ref="A1:I1"/>
    <mergeCell ref="A2:C2"/>
    <mergeCell ref="A3:C3"/>
    <mergeCell ref="D5:F5"/>
    <mergeCell ref="G6:I6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Summary</vt:lpstr>
      <vt:lpstr>ProposedDetail (2.6_1)</vt:lpstr>
      <vt:lpstr>ProposedDetail (2.6_2)</vt:lpstr>
      <vt:lpstr>ProposedDetail (3.3_1)</vt:lpstr>
      <vt:lpstr>ProposedDetail (3.3_2)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hendry.hendry</cp:lastModifiedBy>
  <dcterms:created xsi:type="dcterms:W3CDTF">2012-03-13T01:28:16Z</dcterms:created>
  <dcterms:modified xsi:type="dcterms:W3CDTF">2012-04-29T10:17:04Z</dcterms:modified>
</cp:coreProperties>
</file>