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30" windowWidth="13470" windowHeight="6570" activeTab="1"/>
  </bookViews>
  <sheets>
    <sheet name="Summary" sheetId="1" r:id="rId1"/>
    <sheet name="3-MPM complaxity analysis" sheetId="6" r:id="rId2"/>
    <sheet name="Sheet1" sheetId="7" r:id="rId3"/>
  </sheets>
  <definedNames>
    <definedName name="_xlnm._FilterDatabase" localSheetId="0" hidden="1">Summary!$A$2:$K$4</definedName>
  </definedNames>
  <calcPr calcId="125725"/>
  <fileRecoveryPr repairLoad="1"/>
</workbook>
</file>

<file path=xl/calcChain.xml><?xml version="1.0" encoding="utf-8"?>
<calcChain xmlns="http://schemas.openxmlformats.org/spreadsheetml/2006/main">
  <c r="I5" i="6"/>
  <c r="I6"/>
  <c r="I7"/>
  <c r="I8"/>
  <c r="I9"/>
  <c r="I10"/>
  <c r="I4"/>
  <c r="E5"/>
  <c r="E6"/>
  <c r="E7"/>
  <c r="K7" s="1"/>
  <c r="L7" s="1"/>
  <c r="E8"/>
  <c r="E9"/>
  <c r="K9" s="1"/>
  <c r="L9" s="1"/>
  <c r="E10"/>
  <c r="E4"/>
  <c r="K4" s="1"/>
  <c r="K10" l="1"/>
  <c r="L10" s="1"/>
  <c r="K8"/>
  <c r="L8" s="1"/>
  <c r="K5"/>
  <c r="L5" s="1"/>
  <c r="K6"/>
  <c r="L6" s="1"/>
  <c r="L4"/>
  <c r="M5"/>
  <c r="M7" l="1"/>
  <c r="M9"/>
  <c r="M8"/>
  <c r="M10"/>
  <c r="M6"/>
</calcChain>
</file>

<file path=xl/sharedStrings.xml><?xml version="1.0" encoding="utf-8"?>
<sst xmlns="http://schemas.openxmlformats.org/spreadsheetml/2006/main" count="245" uniqueCount="103">
  <si>
    <t>JCTVC-H0079</t>
  </si>
  <si>
    <t>Non-CE6: Simplification of intra chroma mode coding</t>
  </si>
  <si>
    <t>Non-CE6: Postpone MPM sorting</t>
  </si>
  <si>
    <t>On MPM determination and Planar mode signaling</t>
  </si>
  <si>
    <t>Non-CE6: Intra mode coding simplification</t>
  </si>
  <si>
    <t>Non-CE6.c: Unified Neighboring positions for intra mode coding</t>
  </si>
  <si>
    <t>Non-CE6: Modified definitions of intra mode and most probable mode</t>
  </si>
  <si>
    <t>JCTVC-H0098</t>
    <phoneticPr fontId="1"/>
  </si>
  <si>
    <t>JCTVC-H0326</t>
    <phoneticPr fontId="1"/>
  </si>
  <si>
    <t>JCTVC-H0407</t>
    <phoneticPr fontId="1"/>
  </si>
  <si>
    <t>JCTVC-H0428</t>
    <phoneticPr fontId="1"/>
  </si>
  <si>
    <t>JCTVC-H0435</t>
    <phoneticPr fontId="1"/>
  </si>
  <si>
    <t>JCTVC-H0516</t>
    <phoneticPr fontId="1"/>
  </si>
  <si>
    <t>X</t>
    <phoneticPr fontId="1"/>
  </si>
  <si>
    <t>JCTVC-H0075</t>
    <phoneticPr fontId="1"/>
  </si>
  <si>
    <t>JCTVC-H0175</t>
    <phoneticPr fontId="1"/>
  </si>
  <si>
    <t>JCTVC-H0563</t>
    <phoneticPr fontId="1"/>
  </si>
  <si>
    <t>HM-5.0</t>
    <phoneticPr fontId="1"/>
  </si>
  <si>
    <t>JCTVC-H0407*</t>
    <phoneticPr fontId="1"/>
  </si>
  <si>
    <t>Total</t>
    <phoneticPr fontId="1"/>
  </si>
  <si>
    <t xml:space="preserve">X </t>
    <phoneticPr fontId="1"/>
  </si>
  <si>
    <t>Worst case</t>
    <phoneticPr fontId="1"/>
  </si>
  <si>
    <t>NA</t>
    <phoneticPr fontId="1"/>
  </si>
  <si>
    <t>CE6 subset 5.2.2 and 6.2.2: Intra coding improvements</t>
    <phoneticPr fontId="1"/>
  </si>
  <si>
    <t>CE6: Subtest 6c (6.2.1) – Intra mode coding simplification</t>
    <phoneticPr fontId="1"/>
  </si>
  <si>
    <t>JCTVC-H0075</t>
    <phoneticPr fontId="1"/>
  </si>
  <si>
    <t xml:space="preserve"> </t>
    <phoneticPr fontId="1"/>
  </si>
  <si>
    <t>JCTVC-H0405</t>
  </si>
  <si>
    <t>JCTVC-H0475</t>
  </si>
  <si>
    <t>Signalling chroma intra prediction mode (LG)</t>
  </si>
  <si>
    <t>Luma</t>
    <phoneticPr fontId="1"/>
  </si>
  <si>
    <t>Chroma</t>
    <phoneticPr fontId="1"/>
  </si>
  <si>
    <t>X</t>
  </si>
  <si>
    <t>MPM sorting postpone</t>
    <phoneticPr fontId="1"/>
  </si>
  <si>
    <t>Bypass coding</t>
    <phoneticPr fontId="1"/>
  </si>
  <si>
    <t>Document #</t>
    <phoneticPr fontId="1"/>
  </si>
  <si>
    <t>Title</t>
    <phoneticPr fontId="1"/>
  </si>
  <si>
    <t>Luma/chroma</t>
    <phoneticPr fontId="1"/>
  </si>
  <si>
    <t>Technical elements</t>
    <phoneticPr fontId="1"/>
  </si>
  <si>
    <t>Mode # reduction</t>
    <phoneticPr fontId="1"/>
  </si>
  <si>
    <t>Mode # increase</t>
    <phoneticPr fontId="1"/>
  </si>
  <si>
    <t xml:space="preserve">Intra prediction mode numbering </t>
    <phoneticPr fontId="1"/>
  </si>
  <si>
    <t>Cleanup/simplified items</t>
    <phoneticPr fontId="1"/>
  </si>
  <si>
    <t>No escape code</t>
    <phoneticPr fontId="1"/>
  </si>
  <si>
    <t>Text cleanup (e.g., cleanup of tables, descriptions, etc)</t>
    <phoneticPr fontId="1"/>
  </si>
  <si>
    <t>Misc</t>
    <phoneticPr fontId="1"/>
  </si>
  <si>
    <t xml:space="preserve">Computational complexity </t>
    <phoneticPr fontId="1"/>
  </si>
  <si>
    <t>Non CE6: Unification of the number of intra prediction modes/Non CE6: set intra mode number to be 35 for intra 4x4 PU</t>
    <phoneticPr fontId="1"/>
  </si>
  <si>
    <t>Non-CE6c: Adaptations of intra mode coding</t>
    <phoneticPr fontId="1"/>
  </si>
  <si>
    <t>JCTVC-H0166/JCTVC-H0342</t>
    <phoneticPr fontId="1"/>
  </si>
  <si>
    <t>35 modes for all PUs</t>
    <phoneticPr fontId="1"/>
  </si>
  <si>
    <t>Category</t>
    <phoneticPr fontId="1"/>
  </si>
  <si>
    <t>35 modes for all PUs and 3 MPMs</t>
  </si>
  <si>
    <t>35 modes for all PUs and 3 MPMs</t>
    <phoneticPr fontId="1"/>
  </si>
  <si>
    <t>Unified neigh block positions</t>
    <phoneticPr fontId="1"/>
  </si>
  <si>
    <t>MPM-sorting postpone and clean intra mode table</t>
    <phoneticPr fontId="1"/>
  </si>
  <si>
    <t>35 modes for all PUs and 3 MPMs</t>
    <phoneticPr fontId="1"/>
  </si>
  <si>
    <t>MPM-sorting postpone</t>
  </si>
  <si>
    <t>JCTVC-H0435 (Method1)</t>
    <phoneticPr fontId="1"/>
  </si>
  <si>
    <t>JCTVC-H0081/JCTVC-H0435 (Method2)</t>
    <phoneticPr fontId="1"/>
  </si>
  <si>
    <t>Intra mode coding with fixed length binarization</t>
    <phoneticPr fontId="1"/>
  </si>
  <si>
    <t>Non-CE6.c: Fixed length binarization of remaining intra prediction mode/Intra mode coding with fixed length binarization</t>
    <phoneticPr fontId="1"/>
  </si>
  <si>
    <t>Intra mode coding using logical mode numbering</t>
    <phoneticPr fontId="1"/>
  </si>
  <si>
    <t>Non-CE6: Modifications of intra mode coding</t>
    <phoneticPr fontId="1"/>
  </si>
  <si>
    <t>NA</t>
    <phoneticPr fontId="1"/>
  </si>
  <si>
    <t>34 modes (no HOR+8) for all PUs</t>
    <phoneticPr fontId="1"/>
  </si>
  <si>
    <t>35 modes for all PUs and 3 MPMs, MPM-sorting postpone, and clean intra mode table</t>
    <phoneticPr fontId="1"/>
  </si>
  <si>
    <t>Text 
available</t>
    <phoneticPr fontId="1"/>
  </si>
  <si>
    <t>Yes</t>
    <phoneticPr fontId="1"/>
  </si>
  <si>
    <t>34 modes (no HOR+7)  for all PUs</t>
    <phoneticPr fontId="1"/>
  </si>
  <si>
    <t>3 MPMs*</t>
    <phoneticPr fontId="1"/>
  </si>
  <si>
    <t>Unified neighboring positions</t>
    <phoneticPr fontId="1"/>
  </si>
  <si>
    <t>?</t>
    <phoneticPr fontId="1"/>
  </si>
  <si>
    <t>?</t>
    <phoneticPr fontId="1"/>
  </si>
  <si>
    <t xml:space="preserve">Bypass coding in chroma Intra modes (Sony) </t>
    <phoneticPr fontId="1"/>
  </si>
  <si>
    <t>Add #</t>
    <phoneticPr fontId="1"/>
  </si>
  <si>
    <t>Y</t>
  </si>
  <si>
    <t>U</t>
  </si>
  <si>
    <t>V</t>
  </si>
  <si>
    <t>* Note: # of modes are different among the proposals.</t>
    <phoneticPr fontId="1"/>
  </si>
  <si>
    <t>Additional 
context # 
(against HM-5.0)</t>
    <phoneticPr fontId="1"/>
  </si>
  <si>
    <t>HE AI</t>
    <phoneticPr fontId="1"/>
  </si>
  <si>
    <t>LC AI</t>
    <phoneticPr fontId="1"/>
  </si>
  <si>
    <t>check #</t>
    <phoneticPr fontId="1"/>
  </si>
  <si>
    <t>W1=</t>
    <phoneticPr fontId="1"/>
  </si>
  <si>
    <t>W2=</t>
    <phoneticPr fontId="1"/>
  </si>
  <si>
    <t>W3=</t>
    <phoneticPr fontId="1"/>
  </si>
  <si>
    <t>Sum[1]</t>
    <phoneticPr fontId="1"/>
  </si>
  <si>
    <t>Sum [1] + Sum [2]</t>
    <phoneticPr fontId="1"/>
  </si>
  <si>
    <t>Magic
metric</t>
    <phoneticPr fontId="1"/>
  </si>
  <si>
    <t>BD-rates %  *</t>
    <phoneticPr fontId="1"/>
  </si>
  <si>
    <t>Logical 
bit-wise add #</t>
    <phoneticPr fontId="1"/>
  </si>
  <si>
    <t>Sum [2]</t>
    <phoneticPr fontId="1"/>
  </si>
  <si>
    <t>Sum = W1x Check + W2 x Add + W3 x Log. bit-wise add</t>
    <phoneticPr fontId="1"/>
  </si>
  <si>
    <t>W4=</t>
    <phoneticPr fontId="1"/>
  </si>
  <si>
    <t>Magic metric = Sum[1] + Sum [2] + W4 x Additional context #</t>
    <phoneticPr fontId="1"/>
  </si>
  <si>
    <t>Complexity</t>
    <phoneticPr fontId="1"/>
  </si>
  <si>
    <t>*  Account only MPM derivation and Remaining mode decoding</t>
    <phoneticPr fontId="1"/>
  </si>
  <si>
    <t>Unification of mode # of all PUs</t>
    <phoneticPr fontId="1"/>
  </si>
  <si>
    <t>JCTVC-H0534</t>
    <phoneticPr fontId="1"/>
  </si>
  <si>
    <t>JCTVC-H0057 (CE6.c)</t>
    <phoneticPr fontId="1"/>
  </si>
  <si>
    <t>34 modes (no HOR+8) for all PUs and table cleanup</t>
    <phoneticPr fontId="1"/>
  </si>
  <si>
    <t>JCTVC-H0175</t>
    <phoneticPr fontId="1"/>
  </si>
</sst>
</file>

<file path=xl/styles.xml><?xml version="1.0" encoding="utf-8"?>
<styleSheet xmlns="http://schemas.openxmlformats.org/spreadsheetml/2006/main">
  <fonts count="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2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2" xfId="0" applyFont="1" applyFill="1" applyBorder="1">
      <alignment vertical="center"/>
    </xf>
    <xf numFmtId="0" fontId="3" fillId="3" borderId="2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right" vertical="center"/>
    </xf>
    <xf numFmtId="0" fontId="4" fillId="0" borderId="2" xfId="0" applyFont="1" applyBorder="1">
      <alignment vertical="center"/>
    </xf>
    <xf numFmtId="0" fontId="5" fillId="0" borderId="2" xfId="0" applyFont="1" applyFill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Fill="1">
      <alignment vertical="center"/>
    </xf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2" fillId="0" borderId="2" xfId="0" applyNumberFormat="1" applyFont="1" applyBorder="1">
      <alignment vertical="center"/>
    </xf>
    <xf numFmtId="0" fontId="2" fillId="0" borderId="2" xfId="0" applyNumberFormat="1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textRotation="90"/>
    </xf>
    <xf numFmtId="0" fontId="0" fillId="2" borderId="2" xfId="0" applyFill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4" borderId="4" xfId="0" applyFont="1" applyFill="1" applyBorder="1">
      <alignment vertical="center"/>
    </xf>
    <xf numFmtId="0" fontId="2" fillId="4" borderId="4" xfId="0" applyFont="1" applyFill="1" applyBorder="1" applyAlignment="1">
      <alignment horizontal="right" vertical="center"/>
    </xf>
    <xf numFmtId="0" fontId="5" fillId="4" borderId="4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5" fillId="0" borderId="0" xfId="0" applyFont="1" applyFill="1" applyBorder="1">
      <alignment vertical="center"/>
    </xf>
    <xf numFmtId="0" fontId="5" fillId="4" borderId="4" xfId="0" applyFont="1" applyFill="1" applyBorder="1">
      <alignment vertical="center"/>
    </xf>
    <xf numFmtId="0" fontId="5" fillId="4" borderId="4" xfId="0" applyFont="1" applyFill="1" applyBorder="1" applyAlignment="1">
      <alignment horizontal="center" vertical="center"/>
    </xf>
    <xf numFmtId="0" fontId="2" fillId="0" borderId="4" xfId="0" applyFont="1" applyBorder="1">
      <alignment vertical="center"/>
    </xf>
    <xf numFmtId="0" fontId="2" fillId="0" borderId="4" xfId="0" applyNumberFormat="1" applyFont="1" applyBorder="1">
      <alignment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textRotation="90"/>
    </xf>
    <xf numFmtId="0" fontId="2" fillId="2" borderId="4" xfId="0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5" borderId="3" xfId="0" applyFont="1" applyFill="1" applyBorder="1" applyAlignment="1">
      <alignment horizontal="left" textRotation="90"/>
    </xf>
    <xf numFmtId="0" fontId="3" fillId="5" borderId="3" xfId="0" applyFont="1" applyFill="1" applyBorder="1" applyAlignment="1">
      <alignment horizontal="left" textRotation="90"/>
    </xf>
    <xf numFmtId="0" fontId="2" fillId="2" borderId="3" xfId="0" applyFont="1" applyFill="1" applyBorder="1" applyAlignment="1">
      <alignment horizontal="left" textRotation="90"/>
    </xf>
    <xf numFmtId="0" fontId="3" fillId="2" borderId="3" xfId="0" applyFont="1" applyFill="1" applyBorder="1" applyAlignment="1">
      <alignment horizontal="left" textRotation="9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78441</xdr:colOff>
      <xdr:row>18</xdr:row>
      <xdr:rowOff>56829</xdr:rowOff>
    </xdr:from>
    <xdr:to>
      <xdr:col>13</xdr:col>
      <xdr:colOff>282548</xdr:colOff>
      <xdr:row>52</xdr:row>
      <xdr:rowOff>70277</xdr:rowOff>
    </xdr:to>
    <xdr:pic>
      <xdr:nvPicPr>
        <xdr:cNvPr id="2" name="図 1" descr="図1.wmf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8441" y="4471947"/>
          <a:ext cx="11813401" cy="64904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"/>
  <sheetViews>
    <sheetView topLeftCell="C1" zoomScale="115" zoomScaleNormal="115" workbookViewId="0">
      <selection activeCell="Q6" sqref="Q6"/>
    </sheetView>
  </sheetViews>
  <sheetFormatPr defaultRowHeight="13.5"/>
  <cols>
    <col min="1" max="1" width="30.625" customWidth="1"/>
    <col min="2" max="2" width="25.625" customWidth="1"/>
    <col min="3" max="3" width="20.625" customWidth="1"/>
    <col min="4" max="4" width="10.625" style="15" customWidth="1"/>
    <col min="5" max="5" width="5.625" customWidth="1"/>
    <col min="6" max="6" width="5.625" style="14" customWidth="1"/>
    <col min="7" max="16" width="5.625" customWidth="1"/>
    <col min="17" max="17" width="20.625" customWidth="1"/>
  </cols>
  <sheetData>
    <row r="1" spans="1:17" s="15" customFormat="1" ht="15.75">
      <c r="A1" s="54" t="s">
        <v>35</v>
      </c>
      <c r="B1" s="54" t="s">
        <v>36</v>
      </c>
      <c r="C1" s="54" t="s">
        <v>37</v>
      </c>
      <c r="D1" s="60" t="s">
        <v>67</v>
      </c>
      <c r="E1" s="56" t="s">
        <v>38</v>
      </c>
      <c r="F1" s="56"/>
      <c r="G1" s="56"/>
      <c r="H1" s="56"/>
      <c r="I1" s="56"/>
      <c r="J1" s="56"/>
      <c r="K1" s="56"/>
      <c r="L1" s="57" t="s">
        <v>42</v>
      </c>
      <c r="M1" s="57"/>
      <c r="N1" s="57"/>
      <c r="O1" s="57"/>
      <c r="P1" s="57"/>
      <c r="Q1" s="58" t="s">
        <v>51</v>
      </c>
    </row>
    <row r="2" spans="1:17" s="1" customFormat="1" ht="200.1" customHeight="1" thickBot="1">
      <c r="A2" s="55"/>
      <c r="B2" s="55"/>
      <c r="C2" s="55"/>
      <c r="D2" s="55"/>
      <c r="E2" s="50" t="s">
        <v>39</v>
      </c>
      <c r="F2" s="51" t="s">
        <v>70</v>
      </c>
      <c r="G2" s="50" t="s">
        <v>54</v>
      </c>
      <c r="H2" s="50" t="s">
        <v>40</v>
      </c>
      <c r="I2" s="50" t="s">
        <v>41</v>
      </c>
      <c r="J2" s="50" t="s">
        <v>33</v>
      </c>
      <c r="K2" s="50" t="s">
        <v>34</v>
      </c>
      <c r="L2" s="52" t="s">
        <v>98</v>
      </c>
      <c r="M2" s="53" t="s">
        <v>43</v>
      </c>
      <c r="N2" s="52" t="s">
        <v>44</v>
      </c>
      <c r="O2" s="52" t="s">
        <v>46</v>
      </c>
      <c r="P2" s="52" t="s">
        <v>45</v>
      </c>
      <c r="Q2" s="59"/>
    </row>
    <row r="3" spans="1:17" s="13" customFormat="1" ht="16.5" thickTop="1">
      <c r="A3" s="41" t="s">
        <v>100</v>
      </c>
      <c r="B3" s="42" t="s">
        <v>23</v>
      </c>
      <c r="C3" s="43" t="s">
        <v>30</v>
      </c>
      <c r="D3" s="44" t="s">
        <v>68</v>
      </c>
      <c r="E3" s="45" t="s">
        <v>13</v>
      </c>
      <c r="F3" s="46" t="s">
        <v>26</v>
      </c>
      <c r="G3" s="47" t="s">
        <v>26</v>
      </c>
      <c r="H3" s="47"/>
      <c r="I3" s="47"/>
      <c r="J3" s="47"/>
      <c r="K3" s="47"/>
      <c r="L3" s="48"/>
      <c r="M3" s="48" t="s">
        <v>13</v>
      </c>
      <c r="N3" s="48" t="s">
        <v>13</v>
      </c>
      <c r="O3" s="49"/>
      <c r="P3" s="49"/>
      <c r="Q3" s="29" t="s">
        <v>65</v>
      </c>
    </row>
    <row r="4" spans="1:17" s="13" customFormat="1" ht="15.75">
      <c r="A4" s="16" t="s">
        <v>25</v>
      </c>
      <c r="B4" s="17" t="s">
        <v>24</v>
      </c>
      <c r="C4" s="18" t="s">
        <v>30</v>
      </c>
      <c r="D4" s="24" t="s">
        <v>68</v>
      </c>
      <c r="E4" s="21"/>
      <c r="F4" s="20" t="s">
        <v>20</v>
      </c>
      <c r="G4" s="21" t="s">
        <v>26</v>
      </c>
      <c r="H4" s="19" t="s">
        <v>13</v>
      </c>
      <c r="I4" s="21"/>
      <c r="J4" s="21"/>
      <c r="K4" s="21"/>
      <c r="L4" s="23" t="s">
        <v>13</v>
      </c>
      <c r="M4" s="23" t="s">
        <v>13</v>
      </c>
      <c r="N4" s="23" t="s">
        <v>13</v>
      </c>
      <c r="O4" s="22"/>
      <c r="P4" s="22"/>
      <c r="Q4" s="29" t="s">
        <v>53</v>
      </c>
    </row>
    <row r="5" spans="1:17" s="13" customFormat="1" ht="5.0999999999999996" customHeight="1">
      <c r="A5" s="16"/>
      <c r="B5" s="17"/>
      <c r="C5" s="18"/>
      <c r="D5" s="18"/>
      <c r="E5" s="21"/>
      <c r="F5" s="20" t="s">
        <v>26</v>
      </c>
      <c r="G5" s="21" t="s">
        <v>26</v>
      </c>
      <c r="H5" s="21"/>
      <c r="I5" s="21"/>
      <c r="J5" s="21"/>
      <c r="K5" s="21"/>
      <c r="L5" s="22"/>
      <c r="M5" s="22"/>
      <c r="N5" s="22"/>
      <c r="O5" s="22"/>
      <c r="P5" s="22"/>
      <c r="Q5" s="30"/>
    </row>
    <row r="6" spans="1:17" ht="15.75">
      <c r="A6" s="16" t="s">
        <v>0</v>
      </c>
      <c r="B6" s="17" t="s">
        <v>5</v>
      </c>
      <c r="C6" s="18" t="s">
        <v>30</v>
      </c>
      <c r="D6" s="24" t="s">
        <v>68</v>
      </c>
      <c r="E6" s="19"/>
      <c r="F6" s="20"/>
      <c r="G6" s="19" t="s">
        <v>13</v>
      </c>
      <c r="H6" s="19"/>
      <c r="I6" s="19"/>
      <c r="J6" s="19"/>
      <c r="K6" s="19"/>
      <c r="L6" s="22"/>
      <c r="M6" s="22"/>
      <c r="N6" s="22"/>
      <c r="O6" s="22"/>
      <c r="P6" s="23" t="s">
        <v>13</v>
      </c>
      <c r="Q6" s="29" t="s">
        <v>71</v>
      </c>
    </row>
    <row r="7" spans="1:17" ht="15.75">
      <c r="A7" s="16" t="s">
        <v>59</v>
      </c>
      <c r="B7" s="17" t="s">
        <v>61</v>
      </c>
      <c r="C7" s="18" t="s">
        <v>30</v>
      </c>
      <c r="D7" s="24" t="s">
        <v>68</v>
      </c>
      <c r="E7" s="20" t="s">
        <v>20</v>
      </c>
      <c r="F7" s="20"/>
      <c r="G7" s="21" t="s">
        <v>26</v>
      </c>
      <c r="H7" s="19"/>
      <c r="I7" s="19"/>
      <c r="J7" s="19"/>
      <c r="K7" s="19"/>
      <c r="L7" s="22"/>
      <c r="M7" s="23" t="s">
        <v>13</v>
      </c>
      <c r="N7" s="23" t="s">
        <v>13</v>
      </c>
      <c r="O7" s="22"/>
      <c r="P7" s="22"/>
      <c r="Q7" s="29" t="s">
        <v>69</v>
      </c>
    </row>
    <row r="8" spans="1:17" ht="15.75">
      <c r="A8" s="16" t="s">
        <v>7</v>
      </c>
      <c r="B8" s="17" t="s">
        <v>6</v>
      </c>
      <c r="C8" s="18" t="s">
        <v>30</v>
      </c>
      <c r="D8" s="18" t="s">
        <v>73</v>
      </c>
      <c r="E8" s="21"/>
      <c r="F8" s="20"/>
      <c r="G8" s="21" t="s">
        <v>26</v>
      </c>
      <c r="H8" s="19"/>
      <c r="I8" s="19" t="s">
        <v>13</v>
      </c>
      <c r="J8" s="19" t="s">
        <v>13</v>
      </c>
      <c r="K8" s="19"/>
      <c r="L8" s="22"/>
      <c r="M8" s="22"/>
      <c r="N8" s="23" t="s">
        <v>13</v>
      </c>
      <c r="O8" s="23" t="s">
        <v>13</v>
      </c>
      <c r="P8" s="22"/>
      <c r="Q8" s="29" t="s">
        <v>55</v>
      </c>
    </row>
    <row r="9" spans="1:17" ht="15.75">
      <c r="A9" s="16" t="s">
        <v>49</v>
      </c>
      <c r="B9" s="17" t="s">
        <v>47</v>
      </c>
      <c r="C9" s="18" t="s">
        <v>30</v>
      </c>
      <c r="D9" s="18" t="s">
        <v>72</v>
      </c>
      <c r="E9" s="21"/>
      <c r="F9" s="20"/>
      <c r="G9" s="21" t="s">
        <v>26</v>
      </c>
      <c r="H9" s="19" t="s">
        <v>32</v>
      </c>
      <c r="I9" s="19"/>
      <c r="J9" s="19"/>
      <c r="K9" s="19"/>
      <c r="L9" s="23" t="s">
        <v>13</v>
      </c>
      <c r="M9" s="22"/>
      <c r="N9" s="23" t="s">
        <v>13</v>
      </c>
      <c r="O9" s="22"/>
      <c r="P9" s="22"/>
      <c r="Q9" s="29" t="s">
        <v>50</v>
      </c>
    </row>
    <row r="10" spans="1:17" ht="15.75">
      <c r="A10" s="16" t="s">
        <v>102</v>
      </c>
      <c r="B10" s="17" t="s">
        <v>48</v>
      </c>
      <c r="C10" s="18" t="s">
        <v>30</v>
      </c>
      <c r="D10" s="24" t="s">
        <v>68</v>
      </c>
      <c r="E10" s="21"/>
      <c r="F10" s="20" t="s">
        <v>20</v>
      </c>
      <c r="G10" s="21" t="s">
        <v>26</v>
      </c>
      <c r="H10" s="19" t="s">
        <v>32</v>
      </c>
      <c r="I10" s="19" t="s">
        <v>13</v>
      </c>
      <c r="J10" s="19" t="s">
        <v>13</v>
      </c>
      <c r="K10" s="19" t="s">
        <v>13</v>
      </c>
      <c r="L10" s="23" t="s">
        <v>13</v>
      </c>
      <c r="M10" s="23" t="s">
        <v>13</v>
      </c>
      <c r="N10" s="23" t="s">
        <v>13</v>
      </c>
      <c r="O10" s="23" t="s">
        <v>13</v>
      </c>
      <c r="P10" s="22"/>
      <c r="Q10" s="29" t="s">
        <v>66</v>
      </c>
    </row>
    <row r="11" spans="1:17" ht="15.75">
      <c r="A11" s="16" t="s">
        <v>9</v>
      </c>
      <c r="B11" s="17" t="s">
        <v>62</v>
      </c>
      <c r="C11" s="18" t="s">
        <v>30</v>
      </c>
      <c r="D11" s="18" t="s">
        <v>72</v>
      </c>
      <c r="E11" s="21"/>
      <c r="F11" s="20" t="s">
        <v>20</v>
      </c>
      <c r="G11" s="21" t="s">
        <v>26</v>
      </c>
      <c r="H11" s="19"/>
      <c r="I11" s="19" t="s">
        <v>13</v>
      </c>
      <c r="J11" s="19"/>
      <c r="K11" s="19"/>
      <c r="L11" s="22"/>
      <c r="M11" s="23" t="s">
        <v>13</v>
      </c>
      <c r="N11" s="23" t="s">
        <v>13</v>
      </c>
      <c r="O11" s="23"/>
      <c r="P11" s="22"/>
      <c r="Q11" s="29" t="s">
        <v>66</v>
      </c>
    </row>
    <row r="12" spans="1:17" ht="15.75">
      <c r="A12" s="16" t="s">
        <v>10</v>
      </c>
      <c r="B12" s="17" t="s">
        <v>2</v>
      </c>
      <c r="C12" s="18" t="s">
        <v>30</v>
      </c>
      <c r="D12" s="24" t="s">
        <v>68</v>
      </c>
      <c r="E12" s="21"/>
      <c r="F12" s="20"/>
      <c r="G12" s="21" t="s">
        <v>26</v>
      </c>
      <c r="H12" s="19"/>
      <c r="I12" s="19"/>
      <c r="J12" s="19" t="s">
        <v>13</v>
      </c>
      <c r="K12" s="19"/>
      <c r="L12" s="22"/>
      <c r="M12" s="22"/>
      <c r="N12" s="22"/>
      <c r="O12" s="23" t="s">
        <v>13</v>
      </c>
      <c r="P12" s="22"/>
      <c r="Q12" s="29" t="s">
        <v>57</v>
      </c>
    </row>
    <row r="13" spans="1:17" ht="15.75">
      <c r="A13" s="16" t="s">
        <v>58</v>
      </c>
      <c r="B13" s="17" t="s">
        <v>60</v>
      </c>
      <c r="C13" s="18" t="s">
        <v>30</v>
      </c>
      <c r="D13" s="24" t="s">
        <v>68</v>
      </c>
      <c r="E13" s="21"/>
      <c r="F13" s="20" t="s">
        <v>13</v>
      </c>
      <c r="G13" s="21" t="s">
        <v>26</v>
      </c>
      <c r="H13" s="19" t="s">
        <v>32</v>
      </c>
      <c r="I13" s="19"/>
      <c r="J13" s="19"/>
      <c r="K13" s="19" t="s">
        <v>13</v>
      </c>
      <c r="L13" s="23" t="s">
        <v>13</v>
      </c>
      <c r="M13" s="23" t="s">
        <v>13</v>
      </c>
      <c r="N13" s="22"/>
      <c r="O13" s="23" t="s">
        <v>13</v>
      </c>
      <c r="P13" s="22"/>
      <c r="Q13" s="29" t="s">
        <v>52</v>
      </c>
    </row>
    <row r="14" spans="1:17" ht="15.75">
      <c r="A14" s="16" t="s">
        <v>12</v>
      </c>
      <c r="B14" s="17" t="s">
        <v>3</v>
      </c>
      <c r="C14" s="18" t="s">
        <v>30</v>
      </c>
      <c r="D14" s="18" t="s">
        <v>72</v>
      </c>
      <c r="E14" s="21"/>
      <c r="F14" s="20" t="s">
        <v>13</v>
      </c>
      <c r="G14" s="21" t="s">
        <v>26</v>
      </c>
      <c r="H14" s="19"/>
      <c r="I14" s="19"/>
      <c r="J14" s="19"/>
      <c r="K14" s="19"/>
      <c r="L14" s="23" t="s">
        <v>13</v>
      </c>
      <c r="M14" s="23" t="s">
        <v>13</v>
      </c>
      <c r="N14" s="22"/>
      <c r="O14" s="22"/>
      <c r="P14" s="22"/>
      <c r="Q14" s="29" t="s">
        <v>52</v>
      </c>
    </row>
    <row r="15" spans="1:17" ht="15.75">
      <c r="A15" s="16" t="s">
        <v>99</v>
      </c>
      <c r="B15" s="17" t="s">
        <v>63</v>
      </c>
      <c r="C15" s="18" t="s">
        <v>30</v>
      </c>
      <c r="D15" s="18" t="s">
        <v>72</v>
      </c>
      <c r="E15" s="19" t="s">
        <v>13</v>
      </c>
      <c r="F15" s="20"/>
      <c r="G15" s="21" t="s">
        <v>26</v>
      </c>
      <c r="H15" s="19" t="s">
        <v>32</v>
      </c>
      <c r="I15" s="19"/>
      <c r="J15" s="19"/>
      <c r="K15" s="19"/>
      <c r="L15" s="22"/>
      <c r="M15" s="23" t="s">
        <v>13</v>
      </c>
      <c r="N15" s="23" t="s">
        <v>13</v>
      </c>
      <c r="O15" s="22"/>
      <c r="P15" s="22"/>
      <c r="Q15" s="29" t="s">
        <v>101</v>
      </c>
    </row>
    <row r="16" spans="1:17" ht="15.75">
      <c r="A16" s="16" t="s">
        <v>16</v>
      </c>
      <c r="B16" s="17" t="s">
        <v>4</v>
      </c>
      <c r="C16" s="18" t="s">
        <v>30</v>
      </c>
      <c r="D16" s="18" t="s">
        <v>72</v>
      </c>
      <c r="E16" s="21"/>
      <c r="F16" s="20" t="s">
        <v>20</v>
      </c>
      <c r="G16" s="21" t="s">
        <v>26</v>
      </c>
      <c r="H16" s="19" t="s">
        <v>13</v>
      </c>
      <c r="I16" s="19"/>
      <c r="J16" s="19"/>
      <c r="K16" s="19"/>
      <c r="L16" s="23" t="s">
        <v>13</v>
      </c>
      <c r="M16" s="23" t="s">
        <v>13</v>
      </c>
      <c r="N16" s="23" t="s">
        <v>13</v>
      </c>
      <c r="O16" s="23" t="s">
        <v>13</v>
      </c>
      <c r="P16" s="22"/>
      <c r="Q16" s="29" t="s">
        <v>56</v>
      </c>
    </row>
    <row r="17" spans="1:17" ht="5.0999999999999996" customHeight="1">
      <c r="A17" s="16"/>
      <c r="B17" s="17"/>
      <c r="C17" s="18"/>
      <c r="D17" s="18"/>
      <c r="E17" s="19"/>
      <c r="F17" s="20"/>
      <c r="G17" s="19"/>
      <c r="H17" s="19"/>
      <c r="I17" s="19"/>
      <c r="J17" s="19"/>
      <c r="K17" s="19"/>
      <c r="L17" s="22"/>
      <c r="M17" s="22"/>
      <c r="N17" s="22"/>
      <c r="O17" s="22"/>
      <c r="P17" s="22"/>
    </row>
    <row r="18" spans="1:17" ht="15.75">
      <c r="A18" s="16" t="s">
        <v>8</v>
      </c>
      <c r="B18" s="16" t="s">
        <v>1</v>
      </c>
      <c r="C18" s="24" t="s">
        <v>31</v>
      </c>
      <c r="D18" s="24" t="s">
        <v>68</v>
      </c>
      <c r="E18" s="20" t="s">
        <v>20</v>
      </c>
      <c r="F18" s="19" t="s">
        <v>64</v>
      </c>
      <c r="G18" s="19" t="s">
        <v>64</v>
      </c>
      <c r="H18" s="19" t="s">
        <v>64</v>
      </c>
      <c r="I18" s="19" t="s">
        <v>64</v>
      </c>
      <c r="J18" s="19" t="s">
        <v>64</v>
      </c>
      <c r="K18" s="19" t="s">
        <v>13</v>
      </c>
      <c r="L18" s="23" t="s">
        <v>64</v>
      </c>
      <c r="M18" s="23" t="s">
        <v>64</v>
      </c>
      <c r="N18" s="23" t="s">
        <v>64</v>
      </c>
      <c r="O18" s="23" t="s">
        <v>13</v>
      </c>
      <c r="P18" s="22"/>
      <c r="Q18" s="29" t="s">
        <v>64</v>
      </c>
    </row>
    <row r="19" spans="1:17" ht="15.75">
      <c r="A19" s="16" t="s">
        <v>27</v>
      </c>
      <c r="B19" s="16" t="s">
        <v>74</v>
      </c>
      <c r="C19" s="24" t="s">
        <v>31</v>
      </c>
      <c r="D19" s="18" t="s">
        <v>72</v>
      </c>
      <c r="E19" s="25"/>
      <c r="F19" s="19" t="s">
        <v>64</v>
      </c>
      <c r="G19" s="19" t="s">
        <v>64</v>
      </c>
      <c r="H19" s="19" t="s">
        <v>64</v>
      </c>
      <c r="I19" s="19" t="s">
        <v>64</v>
      </c>
      <c r="J19" s="19" t="s">
        <v>64</v>
      </c>
      <c r="K19" s="19" t="s">
        <v>13</v>
      </c>
      <c r="L19" s="23" t="s">
        <v>64</v>
      </c>
      <c r="M19" s="23" t="s">
        <v>64</v>
      </c>
      <c r="N19" s="23" t="s">
        <v>64</v>
      </c>
      <c r="O19" s="23" t="s">
        <v>13</v>
      </c>
      <c r="P19" s="22"/>
      <c r="Q19" s="29" t="s">
        <v>64</v>
      </c>
    </row>
    <row r="20" spans="1:17" ht="15.75">
      <c r="A20" s="16" t="s">
        <v>28</v>
      </c>
      <c r="B20" s="16" t="s">
        <v>29</v>
      </c>
      <c r="C20" s="24" t="s">
        <v>31</v>
      </c>
      <c r="D20" s="24" t="s">
        <v>68</v>
      </c>
      <c r="E20" s="25"/>
      <c r="F20" s="19" t="s">
        <v>64</v>
      </c>
      <c r="G20" s="19" t="s">
        <v>64</v>
      </c>
      <c r="H20" s="19" t="s">
        <v>64</v>
      </c>
      <c r="I20" s="19" t="s">
        <v>64</v>
      </c>
      <c r="J20" s="19" t="s">
        <v>64</v>
      </c>
      <c r="K20" s="19" t="s">
        <v>13</v>
      </c>
      <c r="L20" s="23" t="s">
        <v>64</v>
      </c>
      <c r="M20" s="23" t="s">
        <v>64</v>
      </c>
      <c r="N20" s="23" t="s">
        <v>64</v>
      </c>
      <c r="O20" s="23" t="s">
        <v>13</v>
      </c>
      <c r="P20" s="22"/>
      <c r="Q20" s="29" t="s">
        <v>64</v>
      </c>
    </row>
  </sheetData>
  <mergeCells count="7">
    <mergeCell ref="A1:A2"/>
    <mergeCell ref="E1:K1"/>
    <mergeCell ref="L1:P1"/>
    <mergeCell ref="Q1:Q2"/>
    <mergeCell ref="D1:D2"/>
    <mergeCell ref="C1:C2"/>
    <mergeCell ref="B1:B2"/>
  </mergeCells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U18"/>
  <sheetViews>
    <sheetView tabSelected="1" topLeftCell="A4" zoomScaleNormal="100" workbookViewId="0">
      <selection activeCell="F14" sqref="F14"/>
    </sheetView>
  </sheetViews>
  <sheetFormatPr defaultRowHeight="15"/>
  <cols>
    <col min="1" max="1" width="20.625" style="2" customWidth="1"/>
    <col min="2" max="9" width="8.625" style="3" customWidth="1"/>
    <col min="10" max="10" width="15.625" style="2" customWidth="1"/>
    <col min="11" max="12" width="10.625" style="2" customWidth="1"/>
    <col min="13" max="13" width="25.625" style="2" customWidth="1"/>
    <col min="14" max="15" width="10.625" style="2" customWidth="1"/>
    <col min="16" max="16384" width="9" style="2"/>
  </cols>
  <sheetData>
    <row r="1" spans="1:21">
      <c r="A1" s="72"/>
      <c r="B1" s="65" t="s">
        <v>19</v>
      </c>
      <c r="C1" s="66"/>
      <c r="D1" s="66"/>
      <c r="E1" s="67"/>
      <c r="F1" s="71" t="s">
        <v>21</v>
      </c>
      <c r="G1" s="71"/>
      <c r="H1" s="71"/>
      <c r="I1" s="71"/>
      <c r="J1" s="63" t="s">
        <v>80</v>
      </c>
      <c r="K1" s="63" t="s">
        <v>88</v>
      </c>
      <c r="L1" s="63" t="s">
        <v>89</v>
      </c>
      <c r="M1" s="63" t="s">
        <v>96</v>
      </c>
      <c r="N1" s="31"/>
      <c r="O1" s="31"/>
      <c r="P1" s="75" t="s">
        <v>90</v>
      </c>
      <c r="Q1" s="75"/>
      <c r="R1" s="75"/>
      <c r="S1" s="75"/>
      <c r="T1" s="75"/>
      <c r="U1" s="75"/>
    </row>
    <row r="2" spans="1:21" ht="15" customHeight="1">
      <c r="A2" s="73"/>
      <c r="B2" s="68"/>
      <c r="C2" s="69"/>
      <c r="D2" s="69"/>
      <c r="E2" s="70"/>
      <c r="F2" s="71"/>
      <c r="G2" s="71"/>
      <c r="H2" s="71"/>
      <c r="I2" s="71"/>
      <c r="J2" s="63"/>
      <c r="K2" s="63"/>
      <c r="L2" s="63"/>
      <c r="M2" s="63"/>
      <c r="N2" s="31"/>
      <c r="O2" s="31"/>
      <c r="P2" s="75" t="s">
        <v>81</v>
      </c>
      <c r="Q2" s="75"/>
      <c r="R2" s="75"/>
      <c r="S2" s="75" t="s">
        <v>82</v>
      </c>
      <c r="T2" s="75"/>
      <c r="U2" s="75"/>
    </row>
    <row r="3" spans="1:21" ht="43.5" thickBot="1">
      <c r="A3" s="74"/>
      <c r="B3" s="26" t="s">
        <v>83</v>
      </c>
      <c r="C3" s="12" t="s">
        <v>75</v>
      </c>
      <c r="D3" s="26" t="s">
        <v>91</v>
      </c>
      <c r="E3" s="12" t="s">
        <v>87</v>
      </c>
      <c r="F3" s="26" t="s">
        <v>83</v>
      </c>
      <c r="G3" s="12" t="s">
        <v>75</v>
      </c>
      <c r="H3" s="26" t="s">
        <v>91</v>
      </c>
      <c r="I3" s="12" t="s">
        <v>92</v>
      </c>
      <c r="J3" s="64"/>
      <c r="K3" s="64"/>
      <c r="L3" s="64"/>
      <c r="M3" s="64"/>
      <c r="N3" s="31"/>
      <c r="O3" s="31"/>
      <c r="P3" s="32" t="s">
        <v>76</v>
      </c>
      <c r="Q3" s="32" t="s">
        <v>77</v>
      </c>
      <c r="R3" s="32" t="s">
        <v>78</v>
      </c>
      <c r="S3" s="32" t="s">
        <v>76</v>
      </c>
      <c r="T3" s="32" t="s">
        <v>77</v>
      </c>
      <c r="U3" s="32" t="s">
        <v>78</v>
      </c>
    </row>
    <row r="4" spans="1:21" ht="16.5" thickTop="1">
      <c r="A4" s="34" t="s">
        <v>17</v>
      </c>
      <c r="B4" s="35">
        <v>8</v>
      </c>
      <c r="C4" s="35">
        <v>3</v>
      </c>
      <c r="D4" s="35"/>
      <c r="E4" s="35">
        <f>SUM($F$13*B4+$F$14*C4+$F$15*D4)</f>
        <v>43</v>
      </c>
      <c r="F4" s="35">
        <v>7</v>
      </c>
      <c r="G4" s="35">
        <v>3</v>
      </c>
      <c r="H4" s="35"/>
      <c r="I4" s="35">
        <f>SUM($F$13*F4+$F$14*G4+$F$15*H4)</f>
        <v>38</v>
      </c>
      <c r="J4" s="36" t="s">
        <v>22</v>
      </c>
      <c r="K4" s="36">
        <f>E4+I4</f>
        <v>81</v>
      </c>
      <c r="L4" s="39">
        <f>E4+I4</f>
        <v>81</v>
      </c>
      <c r="M4" s="40" t="s">
        <v>64</v>
      </c>
      <c r="N4" s="38"/>
      <c r="O4" s="38"/>
      <c r="P4" s="37" t="s">
        <v>64</v>
      </c>
      <c r="Q4" s="37" t="s">
        <v>64</v>
      </c>
      <c r="R4" s="37" t="s">
        <v>64</v>
      </c>
      <c r="S4" s="37" t="s">
        <v>64</v>
      </c>
      <c r="T4" s="37" t="s">
        <v>64</v>
      </c>
      <c r="U4" s="37" t="s">
        <v>64</v>
      </c>
    </row>
    <row r="5" spans="1:21" ht="15.75">
      <c r="A5" s="7" t="s">
        <v>15</v>
      </c>
      <c r="B5" s="5">
        <v>9</v>
      </c>
      <c r="C5" s="4">
        <v>2</v>
      </c>
      <c r="D5" s="4"/>
      <c r="E5" s="6">
        <f t="shared" ref="E5:E10" si="0">SUM($F$13*B5+$F$14*C5+$F$15*D5)</f>
        <v>47</v>
      </c>
      <c r="F5" s="5">
        <v>9</v>
      </c>
      <c r="G5" s="4">
        <v>2</v>
      </c>
      <c r="H5" s="4"/>
      <c r="I5" s="6">
        <f t="shared" ref="I5:I10" si="1">SUM($F$13*F5+$F$14*G5+$F$15*H5)</f>
        <v>47</v>
      </c>
      <c r="J5" s="4">
        <v>-1</v>
      </c>
      <c r="K5" s="27">
        <f t="shared" ref="K5:K10" si="2">E5+I5</f>
        <v>94</v>
      </c>
      <c r="L5" s="11">
        <f t="shared" ref="L5:L10" si="3">K5+$F$18*J5</f>
        <v>93</v>
      </c>
      <c r="M5" s="11" t="str">
        <f t="shared" ref="M5:M10" si="4" xml:space="preserve"> IF($L$4 &gt;= L5, "Lower than or equal to HM-5.0", "Higher than HM-5.0")</f>
        <v>Higher than HM-5.0</v>
      </c>
      <c r="N5" s="38"/>
      <c r="O5" s="38"/>
      <c r="P5" s="10"/>
      <c r="Q5" s="10"/>
      <c r="R5" s="10"/>
      <c r="S5" s="10"/>
      <c r="T5" s="10"/>
      <c r="U5" s="10"/>
    </row>
    <row r="6" spans="1:21" ht="15.75">
      <c r="A6" s="7" t="s">
        <v>18</v>
      </c>
      <c r="B6" s="5">
        <v>7</v>
      </c>
      <c r="C6" s="4">
        <v>6</v>
      </c>
      <c r="D6" s="4">
        <v>2</v>
      </c>
      <c r="E6" s="6">
        <f t="shared" si="0"/>
        <v>43</v>
      </c>
      <c r="F6" s="8">
        <v>7</v>
      </c>
      <c r="G6" s="9">
        <v>3</v>
      </c>
      <c r="H6" s="9"/>
      <c r="I6" s="6">
        <f t="shared" si="1"/>
        <v>38</v>
      </c>
      <c r="J6" s="4">
        <v>0</v>
      </c>
      <c r="K6" s="27">
        <f t="shared" si="2"/>
        <v>81</v>
      </c>
      <c r="L6" s="11">
        <f t="shared" si="3"/>
        <v>81</v>
      </c>
      <c r="M6" s="11" t="str">
        <f t="shared" si="4"/>
        <v>Lower than or equal to HM-5.0</v>
      </c>
      <c r="N6" s="38"/>
      <c r="O6" s="38"/>
      <c r="P6" s="10"/>
      <c r="Q6" s="10"/>
      <c r="R6" s="10"/>
      <c r="S6" s="10"/>
      <c r="T6" s="10"/>
      <c r="U6" s="10"/>
    </row>
    <row r="7" spans="1:21" ht="15.75">
      <c r="A7" s="7" t="s">
        <v>11</v>
      </c>
      <c r="B7" s="5">
        <v>10</v>
      </c>
      <c r="C7" s="4">
        <v>3</v>
      </c>
      <c r="D7" s="4"/>
      <c r="E7" s="6">
        <f t="shared" si="0"/>
        <v>53</v>
      </c>
      <c r="F7" s="5">
        <v>7</v>
      </c>
      <c r="G7" s="4">
        <v>3</v>
      </c>
      <c r="H7" s="4"/>
      <c r="I7" s="6">
        <f t="shared" si="1"/>
        <v>38</v>
      </c>
      <c r="J7" s="28">
        <v>0</v>
      </c>
      <c r="K7" s="27">
        <f t="shared" si="2"/>
        <v>91</v>
      </c>
      <c r="L7" s="11">
        <f t="shared" si="3"/>
        <v>91</v>
      </c>
      <c r="M7" s="11" t="str">
        <f t="shared" si="4"/>
        <v>Higher than HM-5.0</v>
      </c>
      <c r="N7" s="38"/>
      <c r="O7" s="38"/>
      <c r="P7" s="10"/>
      <c r="Q7" s="10"/>
      <c r="R7" s="10"/>
      <c r="S7" s="10"/>
      <c r="T7" s="10"/>
      <c r="U7" s="10"/>
    </row>
    <row r="8" spans="1:21" ht="15.75">
      <c r="A8" s="7" t="s">
        <v>12</v>
      </c>
      <c r="B8" s="5">
        <v>10</v>
      </c>
      <c r="C8" s="4">
        <v>3</v>
      </c>
      <c r="D8" s="4"/>
      <c r="E8" s="6">
        <f t="shared" si="0"/>
        <v>53</v>
      </c>
      <c r="F8" s="5">
        <v>10</v>
      </c>
      <c r="G8" s="4">
        <v>2</v>
      </c>
      <c r="H8" s="4"/>
      <c r="I8" s="6">
        <f t="shared" si="1"/>
        <v>52</v>
      </c>
      <c r="J8" s="28">
        <v>1</v>
      </c>
      <c r="K8" s="27">
        <f t="shared" si="2"/>
        <v>105</v>
      </c>
      <c r="L8" s="11">
        <f t="shared" si="3"/>
        <v>106</v>
      </c>
      <c r="M8" s="11" t="str">
        <f t="shared" si="4"/>
        <v>Higher than HM-5.0</v>
      </c>
      <c r="N8" s="38"/>
      <c r="O8" s="38"/>
      <c r="P8" s="10"/>
      <c r="Q8" s="10"/>
      <c r="R8" s="10"/>
      <c r="S8" s="10"/>
      <c r="T8" s="10"/>
      <c r="U8" s="10"/>
    </row>
    <row r="9" spans="1:21" ht="15.75">
      <c r="A9" s="7" t="s">
        <v>14</v>
      </c>
      <c r="B9" s="5">
        <v>8</v>
      </c>
      <c r="C9" s="4">
        <v>3</v>
      </c>
      <c r="D9" s="4"/>
      <c r="E9" s="6">
        <f t="shared" si="0"/>
        <v>43</v>
      </c>
      <c r="F9" s="5">
        <v>7</v>
      </c>
      <c r="G9" s="4">
        <v>3</v>
      </c>
      <c r="H9" s="4"/>
      <c r="I9" s="6">
        <f t="shared" si="1"/>
        <v>38</v>
      </c>
      <c r="J9" s="28">
        <v>1</v>
      </c>
      <c r="K9" s="27">
        <f t="shared" si="2"/>
        <v>81</v>
      </c>
      <c r="L9" s="11">
        <f t="shared" si="3"/>
        <v>82</v>
      </c>
      <c r="M9" s="11" t="str">
        <f t="shared" si="4"/>
        <v>Higher than HM-5.0</v>
      </c>
      <c r="N9" s="38"/>
      <c r="O9" s="38"/>
      <c r="P9" s="10"/>
      <c r="Q9" s="10"/>
      <c r="R9" s="10"/>
      <c r="S9" s="10"/>
      <c r="T9" s="10"/>
      <c r="U9" s="10"/>
    </row>
    <row r="10" spans="1:21" ht="15.75">
      <c r="A10" s="7" t="s">
        <v>16</v>
      </c>
      <c r="B10" s="5">
        <v>8</v>
      </c>
      <c r="C10" s="4">
        <v>3</v>
      </c>
      <c r="D10" s="4"/>
      <c r="E10" s="6">
        <f t="shared" si="0"/>
        <v>43</v>
      </c>
      <c r="F10" s="8">
        <v>7</v>
      </c>
      <c r="G10" s="9">
        <v>3</v>
      </c>
      <c r="H10" s="9"/>
      <c r="I10" s="6">
        <f t="shared" si="1"/>
        <v>38</v>
      </c>
      <c r="J10" s="28">
        <v>1</v>
      </c>
      <c r="K10" s="27">
        <f t="shared" si="2"/>
        <v>81</v>
      </c>
      <c r="L10" s="11">
        <f t="shared" si="3"/>
        <v>82</v>
      </c>
      <c r="M10" s="11" t="str">
        <f t="shared" si="4"/>
        <v>Higher than HM-5.0</v>
      </c>
      <c r="N10" s="38"/>
      <c r="O10" s="38"/>
      <c r="P10" s="10"/>
      <c r="Q10" s="10"/>
      <c r="R10" s="10"/>
      <c r="S10" s="10"/>
      <c r="T10" s="10"/>
      <c r="U10" s="10"/>
    </row>
    <row r="12" spans="1:21" ht="57">
      <c r="A12" s="33" t="s">
        <v>97</v>
      </c>
      <c r="E12" s="62" t="s">
        <v>93</v>
      </c>
      <c r="F12" s="62"/>
      <c r="G12" s="62"/>
      <c r="H12" s="62"/>
      <c r="I12" s="62"/>
      <c r="J12" s="62"/>
      <c r="K12" s="62"/>
      <c r="P12" s="3" t="s">
        <v>79</v>
      </c>
    </row>
    <row r="13" spans="1:21">
      <c r="E13" s="3" t="s">
        <v>84</v>
      </c>
      <c r="F13" s="3">
        <v>5</v>
      </c>
      <c r="J13" s="3"/>
      <c r="K13" s="3"/>
    </row>
    <row r="14" spans="1:21">
      <c r="E14" s="3" t="s">
        <v>85</v>
      </c>
      <c r="F14" s="3">
        <v>1</v>
      </c>
      <c r="J14" s="3"/>
      <c r="K14" s="3"/>
    </row>
    <row r="15" spans="1:21">
      <c r="E15" s="3" t="s">
        <v>86</v>
      </c>
      <c r="F15" s="3">
        <v>1</v>
      </c>
      <c r="J15" s="3"/>
      <c r="K15" s="3"/>
    </row>
    <row r="16" spans="1:21">
      <c r="J16" s="3"/>
      <c r="K16" s="3"/>
    </row>
    <row r="17" spans="5:11" ht="15" customHeight="1">
      <c r="E17" s="61" t="s">
        <v>95</v>
      </c>
      <c r="F17" s="61"/>
      <c r="G17" s="61"/>
      <c r="H17" s="61"/>
      <c r="I17" s="61"/>
      <c r="J17" s="61"/>
      <c r="K17" s="61"/>
    </row>
    <row r="18" spans="5:11">
      <c r="E18" s="3" t="s">
        <v>94</v>
      </c>
      <c r="F18" s="3">
        <v>1</v>
      </c>
      <c r="J18" s="3"/>
      <c r="K18" s="3"/>
    </row>
  </sheetData>
  <mergeCells count="12">
    <mergeCell ref="A1:A3"/>
    <mergeCell ref="P1:U1"/>
    <mergeCell ref="P2:R2"/>
    <mergeCell ref="S2:U2"/>
    <mergeCell ref="L1:L3"/>
    <mergeCell ref="E17:K17"/>
    <mergeCell ref="E12:K12"/>
    <mergeCell ref="M1:M3"/>
    <mergeCell ref="B1:E2"/>
    <mergeCell ref="F1:I2"/>
    <mergeCell ref="J1:J3"/>
    <mergeCell ref="K1:K3"/>
  </mergeCells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Summary</vt:lpstr>
      <vt:lpstr>3-MPM complaxity analysis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2012-02-04T04:12:24Z</dcterms:modified>
</cp:coreProperties>
</file>