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24240" windowHeight="12525" activeTab="2"/>
  </bookViews>
  <sheets>
    <sheet name="Class B" sheetId="2" r:id="rId1"/>
    <sheet name="Class C" sheetId="10" r:id="rId2"/>
    <sheet name="S03 Kimono" sheetId="4" r:id="rId3"/>
    <sheet name="S04 ParkScene" sheetId="5" r:id="rId4"/>
    <sheet name="S05 Cactus" sheetId="6" r:id="rId5"/>
    <sheet name="S06 BasketballDrive" sheetId="7" r:id="rId6"/>
    <sheet name="S07 BQTerrace" sheetId="9" r:id="rId7"/>
    <sheet name="S08 BasketBallDrill" sheetId="11" r:id="rId8"/>
    <sheet name="S09 BQMall" sheetId="12" r:id="rId9"/>
    <sheet name="S10 PartyScene" sheetId="13" r:id="rId10"/>
    <sheet name="S11 RaceHorses" sheetId="14" r:id="rId11"/>
    <sheet name="Sequences" sheetId="1" r:id="rId12"/>
  </sheets>
  <calcPr calcId="145621"/>
</workbook>
</file>

<file path=xl/calcChain.xml><?xml version="1.0" encoding="utf-8"?>
<calcChain xmlns="http://schemas.openxmlformats.org/spreadsheetml/2006/main">
  <c r="AP31" i="2" l="1"/>
  <c r="AP24" i="2"/>
  <c r="AP17" i="2"/>
  <c r="AP10" i="2"/>
  <c r="AP3" i="2"/>
  <c r="AP24" i="10"/>
  <c r="AP17" i="10"/>
  <c r="AP10" i="10"/>
  <c r="AP3" i="10"/>
  <c r="AN5" i="10"/>
  <c r="AN28" i="10"/>
  <c r="AN27" i="10"/>
  <c r="AN26" i="10"/>
  <c r="AN19" i="10"/>
  <c r="AN18" i="10"/>
  <c r="AN14" i="10"/>
  <c r="AN13" i="10"/>
  <c r="AN12" i="10"/>
  <c r="AN6" i="10"/>
  <c r="AD27" i="10"/>
  <c r="AD26" i="10"/>
  <c r="AD25" i="10"/>
  <c r="AD21" i="10"/>
  <c r="AD20" i="10"/>
  <c r="AD19" i="10"/>
  <c r="AD13" i="10"/>
  <c r="AD12" i="10"/>
  <c r="AD11" i="10"/>
  <c r="AD7" i="10"/>
  <c r="AD6" i="10"/>
  <c r="AD5" i="10"/>
  <c r="AD4" i="10"/>
  <c r="AD33" i="2"/>
  <c r="AD32" i="2"/>
  <c r="AD26" i="2"/>
  <c r="AD25" i="2"/>
  <c r="AD20" i="2"/>
  <c r="AD19" i="2"/>
  <c r="AD18" i="2"/>
  <c r="AD13" i="2"/>
  <c r="AD12" i="2"/>
  <c r="AD11" i="2"/>
  <c r="AD6" i="2"/>
  <c r="AD5" i="2"/>
  <c r="AD4" i="2"/>
  <c r="AN35" i="2"/>
  <c r="AN34" i="2"/>
  <c r="AN28" i="2"/>
  <c r="AN27" i="2"/>
  <c r="AN21" i="2"/>
  <c r="AN20" i="2"/>
  <c r="AN19" i="2"/>
  <c r="AN14" i="2"/>
  <c r="AN13" i="2"/>
  <c r="AN12" i="2"/>
  <c r="AN7" i="2"/>
  <c r="AN6" i="2"/>
  <c r="AN5" i="2"/>
  <c r="AM5" i="2"/>
  <c r="AL19" i="2"/>
  <c r="AI35" i="2"/>
  <c r="AJ35" i="2" s="1"/>
  <c r="AK35" i="2" s="1"/>
  <c r="AL35" i="2" s="1"/>
  <c r="AM35" i="2" s="1"/>
  <c r="AH35" i="2"/>
  <c r="AG35" i="2"/>
  <c r="AF35" i="2"/>
  <c r="AI34" i="2"/>
  <c r="AH34" i="2"/>
  <c r="AG34" i="2"/>
  <c r="AF34" i="2"/>
  <c r="AI28" i="2"/>
  <c r="AH28" i="2"/>
  <c r="AG28" i="2"/>
  <c r="AF28" i="2"/>
  <c r="AI27" i="2"/>
  <c r="AH27" i="2"/>
  <c r="AG27" i="2"/>
  <c r="AF27" i="2"/>
  <c r="AI21" i="2"/>
  <c r="AH21" i="2"/>
  <c r="AG21" i="2"/>
  <c r="AF21" i="2"/>
  <c r="AI20" i="2"/>
  <c r="AH20" i="2"/>
  <c r="AG20" i="2"/>
  <c r="AF20" i="2"/>
  <c r="AI19" i="2"/>
  <c r="AH19" i="2"/>
  <c r="AG19" i="2"/>
  <c r="AF19" i="2"/>
  <c r="AI14" i="2"/>
  <c r="AH14" i="2"/>
  <c r="AG14" i="2"/>
  <c r="AF14" i="2"/>
  <c r="AI13" i="2"/>
  <c r="AH13" i="2"/>
  <c r="AG13" i="2"/>
  <c r="AF13" i="2"/>
  <c r="AI12" i="2"/>
  <c r="AH12" i="2"/>
  <c r="AG12" i="2"/>
  <c r="AF12" i="2"/>
  <c r="AJ34" i="2"/>
  <c r="AK34" i="2" s="1"/>
  <c r="AL34" i="2" s="1"/>
  <c r="AM34" i="2" s="1"/>
  <c r="AJ28" i="2"/>
  <c r="AK28" i="2" s="1"/>
  <c r="AL28" i="2" s="1"/>
  <c r="AM28" i="2" s="1"/>
  <c r="AJ27" i="2"/>
  <c r="AK27" i="2" s="1"/>
  <c r="AL27" i="2" s="1"/>
  <c r="AM27" i="2" s="1"/>
  <c r="AJ21" i="2"/>
  <c r="AK21" i="2" s="1"/>
  <c r="AL21" i="2" s="1"/>
  <c r="AM21" i="2" s="1"/>
  <c r="AJ20" i="2"/>
  <c r="AK20" i="2" s="1"/>
  <c r="AL20" i="2" s="1"/>
  <c r="AM20" i="2" s="1"/>
  <c r="AM19" i="2"/>
  <c r="AJ14" i="2"/>
  <c r="AK14" i="2" s="1"/>
  <c r="AL14" i="2" s="1"/>
  <c r="AM14" i="2" s="1"/>
  <c r="AJ13" i="2"/>
  <c r="AK13" i="2" s="1"/>
  <c r="AL13" i="2" s="1"/>
  <c r="AM13" i="2" s="1"/>
  <c r="AJ12" i="2"/>
  <c r="AK12" i="2" s="1"/>
  <c r="AL12" i="2" s="1"/>
  <c r="AM12" i="2" s="1"/>
  <c r="AJ7" i="2"/>
  <c r="AK7" i="2" s="1"/>
  <c r="AL7" i="2" s="1"/>
  <c r="AM7" i="2" s="1"/>
  <c r="AI7" i="2"/>
  <c r="AH7" i="2"/>
  <c r="AG7" i="2"/>
  <c r="AF7" i="2"/>
  <c r="AI6" i="2"/>
  <c r="AH6" i="2"/>
  <c r="AG6" i="2"/>
  <c r="AF6" i="2"/>
  <c r="AI5" i="2"/>
  <c r="AH5" i="2"/>
  <c r="AG5" i="2"/>
  <c r="AF5" i="2"/>
  <c r="AJ6" i="2"/>
  <c r="AK6" i="2" s="1"/>
  <c r="AL6" i="2" s="1"/>
  <c r="AM6" i="2" s="1"/>
  <c r="AJ5" i="2"/>
  <c r="AK5" i="2" s="1"/>
  <c r="AL5" i="2" s="1"/>
  <c r="AI28" i="10"/>
  <c r="AH28" i="10"/>
  <c r="AG28" i="10"/>
  <c r="AF28" i="10"/>
  <c r="AI27" i="10"/>
  <c r="AH27" i="10"/>
  <c r="AG27" i="10"/>
  <c r="AF27" i="10"/>
  <c r="AI26" i="10"/>
  <c r="AH26" i="10"/>
  <c r="AG26" i="10"/>
  <c r="AF26" i="10"/>
  <c r="AI19" i="10"/>
  <c r="AH19" i="10"/>
  <c r="AG19" i="10"/>
  <c r="AF19" i="10"/>
  <c r="AI18" i="10"/>
  <c r="AH18" i="10"/>
  <c r="AG18" i="10"/>
  <c r="AF18" i="10"/>
  <c r="AI14" i="10"/>
  <c r="AH14" i="10"/>
  <c r="AG14" i="10"/>
  <c r="AF14" i="10"/>
  <c r="AI13" i="10"/>
  <c r="AH13" i="10"/>
  <c r="AG13" i="10"/>
  <c r="AF13" i="10"/>
  <c r="AI12" i="10"/>
  <c r="AH12" i="10"/>
  <c r="AG12" i="10"/>
  <c r="AF12" i="10"/>
  <c r="AJ28" i="10"/>
  <c r="AK28" i="10" s="1"/>
  <c r="AL28" i="10" s="1"/>
  <c r="AM28" i="10" s="1"/>
  <c r="AJ27" i="10"/>
  <c r="AK27" i="10" s="1"/>
  <c r="AL27" i="10" s="1"/>
  <c r="AM27" i="10" s="1"/>
  <c r="AJ26" i="10"/>
  <c r="AK26" i="10" s="1"/>
  <c r="AL26" i="10" s="1"/>
  <c r="AM26" i="10" s="1"/>
  <c r="AJ19" i="10"/>
  <c r="AK19" i="10" s="1"/>
  <c r="AL19" i="10" s="1"/>
  <c r="AM19" i="10" s="1"/>
  <c r="AJ18" i="10"/>
  <c r="AK18" i="10" s="1"/>
  <c r="AL18" i="10" s="1"/>
  <c r="AM18" i="10" s="1"/>
  <c r="AJ14" i="10"/>
  <c r="AK14" i="10" s="1"/>
  <c r="AL14" i="10" s="1"/>
  <c r="AM14" i="10" s="1"/>
  <c r="AJ13" i="10"/>
  <c r="AK13" i="10" s="1"/>
  <c r="AL13" i="10" s="1"/>
  <c r="AM13" i="10" s="1"/>
  <c r="AJ12" i="10"/>
  <c r="AK12" i="10" s="1"/>
  <c r="AL12" i="10" s="1"/>
  <c r="AM12" i="10" s="1"/>
  <c r="AM6" i="10"/>
  <c r="AM5" i="10"/>
  <c r="AI6" i="10"/>
  <c r="AH6" i="10"/>
  <c r="AG6" i="10"/>
  <c r="AF6" i="10"/>
  <c r="AJ6" i="10"/>
  <c r="AK6" i="10" s="1"/>
  <c r="AL6" i="10" s="1"/>
  <c r="AL5" i="10"/>
  <c r="AK5" i="10"/>
  <c r="AJ5" i="10"/>
  <c r="AI5" i="10"/>
  <c r="AH5" i="10"/>
  <c r="AG5" i="10"/>
  <c r="AF5" i="10"/>
  <c r="Z21" i="10" l="1"/>
  <c r="AA21" i="10" s="1"/>
  <c r="AB21" i="10" s="1"/>
  <c r="AC21" i="10" s="1"/>
  <c r="Z7" i="10"/>
  <c r="AA7" i="10" s="1"/>
  <c r="AB7" i="10" s="1"/>
  <c r="AC7" i="10" s="1"/>
  <c r="Y7" i="10"/>
  <c r="X7" i="10"/>
  <c r="W7" i="10"/>
  <c r="V7" i="10"/>
  <c r="Y6" i="10"/>
  <c r="X6" i="10"/>
  <c r="W6" i="10"/>
  <c r="V6" i="10"/>
  <c r="Z27" i="10"/>
  <c r="AA27" i="10" s="1"/>
  <c r="AB27" i="10" s="1"/>
  <c r="AC27" i="10" s="1"/>
  <c r="Y27" i="10"/>
  <c r="X27" i="10"/>
  <c r="W27" i="10"/>
  <c r="V27" i="10"/>
  <c r="Y26" i="10"/>
  <c r="X26" i="10"/>
  <c r="W26" i="10"/>
  <c r="V26" i="10"/>
  <c r="Y25" i="10"/>
  <c r="X25" i="10"/>
  <c r="W25" i="10"/>
  <c r="V25" i="10"/>
  <c r="Y21" i="10"/>
  <c r="X21" i="10"/>
  <c r="W21" i="10"/>
  <c r="V21" i="10"/>
  <c r="Y20" i="10"/>
  <c r="X20" i="10"/>
  <c r="W20" i="10"/>
  <c r="V20" i="10"/>
  <c r="X19" i="10"/>
  <c r="W19" i="10"/>
  <c r="V19" i="10"/>
  <c r="Y13" i="10"/>
  <c r="X13" i="10"/>
  <c r="W13" i="10"/>
  <c r="V13" i="10"/>
  <c r="Z26" i="10"/>
  <c r="AA26" i="10" s="1"/>
  <c r="AB26" i="10" s="1"/>
  <c r="AC26" i="10" s="1"/>
  <c r="Z25" i="10"/>
  <c r="AA25" i="10" s="1"/>
  <c r="AB25" i="10" s="1"/>
  <c r="AC25" i="10" s="1"/>
  <c r="Z20" i="10"/>
  <c r="Y19" i="10"/>
  <c r="Z19" i="10" s="1"/>
  <c r="AA19" i="10" s="1"/>
  <c r="AB19" i="10" s="1"/>
  <c r="AC19" i="10" s="1"/>
  <c r="Z13" i="10"/>
  <c r="Y12" i="10"/>
  <c r="Z12" i="10" s="1"/>
  <c r="AA12" i="10" s="1"/>
  <c r="AB12" i="10" s="1"/>
  <c r="AC12" i="10" s="1"/>
  <c r="X12" i="10"/>
  <c r="W12" i="10"/>
  <c r="V12" i="10"/>
  <c r="Y11" i="10"/>
  <c r="Z11" i="10" s="1"/>
  <c r="AA11" i="10" s="1"/>
  <c r="AB11" i="10" s="1"/>
  <c r="AC11" i="10" s="1"/>
  <c r="X11" i="10"/>
  <c r="W11" i="10"/>
  <c r="V11" i="10"/>
  <c r="Z6" i="10"/>
  <c r="AA6" i="10" s="1"/>
  <c r="AB6" i="10" s="1"/>
  <c r="AC6" i="10" s="1"/>
  <c r="Y5" i="10"/>
  <c r="Z5" i="10" s="1"/>
  <c r="AA5" i="10" s="1"/>
  <c r="AB5" i="10" s="1"/>
  <c r="AC5" i="10" s="1"/>
  <c r="X5" i="10"/>
  <c r="W5" i="10"/>
  <c r="V5" i="10"/>
  <c r="Y4" i="10"/>
  <c r="Z4" i="10" s="1"/>
  <c r="X4" i="10"/>
  <c r="W4" i="10"/>
  <c r="AA4" i="10" s="1"/>
  <c r="AB4" i="10" s="1"/>
  <c r="AC4" i="10" s="1"/>
  <c r="V4" i="10"/>
  <c r="Y33" i="2"/>
  <c r="X33" i="2"/>
  <c r="W33" i="2"/>
  <c r="V33" i="2"/>
  <c r="Y32" i="2"/>
  <c r="X32" i="2"/>
  <c r="W32" i="2"/>
  <c r="V32" i="2"/>
  <c r="Y26" i="2"/>
  <c r="X26" i="2"/>
  <c r="W26" i="2"/>
  <c r="V26" i="2"/>
  <c r="Y25" i="2"/>
  <c r="X25" i="2"/>
  <c r="W25" i="2"/>
  <c r="V25" i="2"/>
  <c r="Y20" i="2"/>
  <c r="X20" i="2"/>
  <c r="W20" i="2"/>
  <c r="V20" i="2"/>
  <c r="Y19" i="2"/>
  <c r="X19" i="2"/>
  <c r="W19" i="2"/>
  <c r="V19" i="2"/>
  <c r="Y18" i="2"/>
  <c r="X18" i="2"/>
  <c r="W18" i="2"/>
  <c r="V18" i="2"/>
  <c r="Y13" i="2"/>
  <c r="X13" i="2"/>
  <c r="W13" i="2"/>
  <c r="V13" i="2"/>
  <c r="Y12" i="2"/>
  <c r="X12" i="2"/>
  <c r="W12" i="2"/>
  <c r="V12" i="2"/>
  <c r="Y11" i="2"/>
  <c r="X11" i="2"/>
  <c r="W11" i="2"/>
  <c r="V11" i="2"/>
  <c r="Y6" i="2"/>
  <c r="X6" i="2"/>
  <c r="W6" i="2"/>
  <c r="Z6" i="2" s="1"/>
  <c r="AA6" i="2" s="1"/>
  <c r="AB6" i="2" s="1"/>
  <c r="AC6" i="2" s="1"/>
  <c r="V6" i="2"/>
  <c r="Z33" i="2"/>
  <c r="AA33" i="2" s="1"/>
  <c r="AB33" i="2" s="1"/>
  <c r="AC33" i="2" s="1"/>
  <c r="Z32" i="2"/>
  <c r="AA32" i="2" s="1"/>
  <c r="AB32" i="2" s="1"/>
  <c r="AC32" i="2" s="1"/>
  <c r="Z26" i="2"/>
  <c r="AA26" i="2" s="1"/>
  <c r="AB26" i="2" s="1"/>
  <c r="AC26" i="2" s="1"/>
  <c r="Z25" i="2"/>
  <c r="AA25" i="2" s="1"/>
  <c r="AB25" i="2" s="1"/>
  <c r="AC25" i="2" s="1"/>
  <c r="Z20" i="2"/>
  <c r="AA20" i="2" s="1"/>
  <c r="AB20" i="2" s="1"/>
  <c r="AC20" i="2" s="1"/>
  <c r="Z19" i="2"/>
  <c r="AA19" i="2" s="1"/>
  <c r="AB19" i="2" s="1"/>
  <c r="AC19" i="2" s="1"/>
  <c r="Z18" i="2"/>
  <c r="AA18" i="2" s="1"/>
  <c r="AB18" i="2" s="1"/>
  <c r="AC18" i="2" s="1"/>
  <c r="Z13" i="2"/>
  <c r="AA13" i="2" s="1"/>
  <c r="AB13" i="2" s="1"/>
  <c r="AC13" i="2" s="1"/>
  <c r="Z12" i="2"/>
  <c r="AA12" i="2" s="1"/>
  <c r="AB12" i="2" s="1"/>
  <c r="AC12" i="2" s="1"/>
  <c r="Z11" i="2"/>
  <c r="AA11" i="2" s="1"/>
  <c r="AB11" i="2" s="1"/>
  <c r="AC11" i="2" s="1"/>
  <c r="Z5" i="2"/>
  <c r="AA5" i="2" s="1"/>
  <c r="AB5" i="2" s="1"/>
  <c r="AC5" i="2" s="1"/>
  <c r="Y5" i="2"/>
  <c r="X5" i="2"/>
  <c r="V5" i="2"/>
  <c r="W5" i="2"/>
  <c r="AC4" i="2"/>
  <c r="AB4" i="2"/>
  <c r="AA4" i="2"/>
  <c r="Z4" i="2"/>
  <c r="Y4" i="2"/>
  <c r="X4" i="2"/>
  <c r="W4" i="2"/>
  <c r="V4" i="2"/>
  <c r="AA20" i="10" l="1"/>
  <c r="AB20" i="10" s="1"/>
  <c r="AC20" i="10" s="1"/>
  <c r="AA13" i="10"/>
  <c r="AB13" i="10" s="1"/>
  <c r="AC13" i="10" s="1"/>
</calcChain>
</file>

<file path=xl/sharedStrings.xml><?xml version="1.0" encoding="utf-8"?>
<sst xmlns="http://schemas.openxmlformats.org/spreadsheetml/2006/main" count="429" uniqueCount="44">
  <si>
    <t>S03</t>
  </si>
  <si>
    <t>Kimono</t>
  </si>
  <si>
    <t>S04</t>
  </si>
  <si>
    <t>ParkScene</t>
  </si>
  <si>
    <t>S05</t>
  </si>
  <si>
    <t>Cactus</t>
  </si>
  <si>
    <t>S06</t>
  </si>
  <si>
    <t>BasketballDrive</t>
  </si>
  <si>
    <t>S07</t>
  </si>
  <si>
    <t>BQTerrace</t>
  </si>
  <si>
    <t>S08</t>
  </si>
  <si>
    <t>BasketballDrill</t>
  </si>
  <si>
    <t>S09</t>
  </si>
  <si>
    <t>BQMall</t>
  </si>
  <si>
    <t>S10</t>
  </si>
  <si>
    <t>PartyScene</t>
  </si>
  <si>
    <t>S11</t>
  </si>
  <si>
    <t>RaceHorses</t>
  </si>
  <si>
    <t>JM</t>
  </si>
  <si>
    <t>QP</t>
  </si>
  <si>
    <t>Bitrate</t>
  </si>
  <si>
    <t>filesize</t>
  </si>
  <si>
    <t>PSNR Y</t>
  </si>
  <si>
    <t>HM</t>
  </si>
  <si>
    <t>MOS</t>
  </si>
  <si>
    <t>SD</t>
  </si>
  <si>
    <t>CI/2</t>
  </si>
  <si>
    <t>SCR00</t>
  </si>
  <si>
    <t>ORIGINAL</t>
  </si>
  <si>
    <t>BasketBallDrive</t>
  </si>
  <si>
    <t>JM -&gt; HM</t>
  </si>
  <si>
    <t>HM lo</t>
  </si>
  <si>
    <t>HM hi</t>
  </si>
  <si>
    <t>rate</t>
  </si>
  <si>
    <t>a</t>
  </si>
  <si>
    <t>b</t>
  </si>
  <si>
    <t>HM interp. Rate</t>
  </si>
  <si>
    <t>rate delta</t>
  </si>
  <si>
    <t>HM -&gt; JM</t>
  </si>
  <si>
    <t>JM lo</t>
  </si>
  <si>
    <t>JM hi</t>
  </si>
  <si>
    <t>JM interp. Rate</t>
  </si>
  <si>
    <t>BR savings</t>
  </si>
  <si>
    <t>Average BR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</si>
</sst>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2" fontId="0" fillId="0" borderId="0" xfId="0" applyNumberFormat="1"/>
    <xf numFmtId="1" fontId="0" fillId="0" borderId="0" xfId="0" applyNumberFormat="1"/>
    <xf numFmtId="2" fontId="0" fillId="0" borderId="1" xfId="0" applyNumberFormat="1" applyBorder="1"/>
    <xf numFmtId="2" fontId="1" fillId="0" borderId="0" xfId="0" applyNumberFormat="1" applyFont="1"/>
    <xf numFmtId="164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1" fillId="0" borderId="0" xfId="0" applyFont="1"/>
    <xf numFmtId="0" fontId="0" fillId="2" borderId="0" xfId="0" applyFill="1"/>
    <xf numFmtId="0" fontId="0" fillId="3" borderId="0" xfId="0" applyFill="1"/>
    <xf numFmtId="10" fontId="1" fillId="0" borderId="0" xfId="0" applyNumberFormat="1" applyFont="1"/>
    <xf numFmtId="2" fontId="0" fillId="3" borderId="0" xfId="0" applyNumberFormat="1" applyFill="1"/>
    <xf numFmtId="0" fontId="1" fillId="2" borderId="0" xfId="0" applyFont="1" applyFill="1"/>
    <xf numFmtId="2" fontId="0" fillId="2" borderId="0" xfId="0" applyNumberFormat="1" applyFill="1"/>
    <xf numFmtId="164" fontId="0" fillId="2" borderId="0" xfId="0" applyNumberFormat="1" applyFill="1"/>
    <xf numFmtId="2" fontId="0" fillId="0" borderId="3" xfId="0" applyNumberFormat="1" applyBorder="1"/>
    <xf numFmtId="1" fontId="0" fillId="0" borderId="2" xfId="0" applyNumberFormat="1" applyBorder="1"/>
    <xf numFmtId="2" fontId="0" fillId="0" borderId="2" xfId="0" applyNumberFormat="1" applyBorder="1"/>
    <xf numFmtId="2" fontId="1" fillId="0" borderId="2" xfId="0" applyNumberFormat="1" applyFont="1" applyBorder="1"/>
    <xf numFmtId="2" fontId="0" fillId="3" borderId="2" xfId="0" applyNumberFormat="1" applyFill="1" applyBorder="1"/>
    <xf numFmtId="164" fontId="0" fillId="0" borderId="2" xfId="0" applyNumberFormat="1" applyBorder="1"/>
    <xf numFmtId="0" fontId="0" fillId="2" borderId="2" xfId="0" applyFill="1" applyBorder="1"/>
    <xf numFmtId="0" fontId="1" fillId="2" borderId="2" xfId="0" applyFont="1" applyFill="1" applyBorder="1"/>
    <xf numFmtId="2" fontId="0" fillId="2" borderId="2" xfId="0" applyNumberFormat="1" applyFill="1" applyBorder="1"/>
    <xf numFmtId="164" fontId="0" fillId="2" borderId="2" xfId="0" applyNumberFormat="1" applyFill="1" applyBorder="1"/>
    <xf numFmtId="10" fontId="1" fillId="0" borderId="2" xfId="0" applyNumberFormat="1" applyFont="1" applyBorder="1"/>
    <xf numFmtId="10" fontId="1" fillId="0" borderId="1" xfId="0" applyNumberFormat="1" applyFont="1" applyBorder="1"/>
    <xf numFmtId="10" fontId="1" fillId="2" borderId="3" xfId="0" applyNumberFormat="1" applyFont="1" applyFill="1" applyBorder="1"/>
    <xf numFmtId="10" fontId="1" fillId="2" borderId="1" xfId="0" applyNumberFormat="1" applyFont="1" applyFill="1" applyBorder="1"/>
    <xf numFmtId="10" fontId="1" fillId="0" borderId="3" xfId="0" applyNumberFormat="1" applyFont="1" applyFill="1" applyBorder="1"/>
    <xf numFmtId="10" fontId="1" fillId="0" borderId="3" xfId="0" applyNumberFormat="1" applyFont="1" applyBorder="1"/>
    <xf numFmtId="0" fontId="1" fillId="0" borderId="1" xfId="0" applyFont="1" applyBorder="1"/>
    <xf numFmtId="0" fontId="1" fillId="2" borderId="3" xfId="0" applyFont="1" applyFill="1" applyBorder="1"/>
    <xf numFmtId="1" fontId="0" fillId="0" borderId="3" xfId="0" applyNumberFormat="1" applyBorder="1"/>
    <xf numFmtId="0" fontId="0" fillId="3" borderId="2" xfId="0" applyFill="1" applyBorder="1"/>
    <xf numFmtId="0" fontId="0" fillId="0" borderId="2" xfId="0" applyBorder="1"/>
    <xf numFmtId="0" fontId="1" fillId="0" borderId="2" xfId="0" applyFont="1" applyBorder="1"/>
    <xf numFmtId="0" fontId="1" fillId="0" borderId="3" xfId="0" applyFont="1" applyBorder="1"/>
    <xf numFmtId="2" fontId="1" fillId="2" borderId="0" xfId="0" applyNumberFormat="1" applyFont="1" applyFill="1"/>
    <xf numFmtId="2" fontId="0" fillId="0" borderId="5" xfId="0" applyNumberFormat="1" applyBorder="1"/>
    <xf numFmtId="1" fontId="0" fillId="0" borderId="4" xfId="0" applyNumberFormat="1" applyBorder="1"/>
    <xf numFmtId="2" fontId="0" fillId="0" borderId="4" xfId="0" applyNumberFormat="1" applyBorder="1"/>
    <xf numFmtId="2" fontId="1" fillId="0" borderId="4" xfId="0" applyNumberFormat="1" applyFont="1" applyBorder="1"/>
    <xf numFmtId="2" fontId="0" fillId="3" borderId="4" xfId="0" applyNumberFormat="1" applyFill="1" applyBorder="1"/>
    <xf numFmtId="164" fontId="0" fillId="0" borderId="4" xfId="0" applyNumberFormat="1" applyBorder="1"/>
    <xf numFmtId="10" fontId="1" fillId="0" borderId="5" xfId="0" applyNumberFormat="1" applyFont="1" applyBorder="1"/>
    <xf numFmtId="1" fontId="0" fillId="0" borderId="5" xfId="0" applyNumberFormat="1" applyBorder="1"/>
    <xf numFmtId="0" fontId="0" fillId="3" borderId="4" xfId="0" applyFill="1" applyBorder="1"/>
    <xf numFmtId="10" fontId="1" fillId="0" borderId="4" xfId="0" applyNumberFormat="1" applyFont="1" applyBorder="1"/>
    <xf numFmtId="0" fontId="0" fillId="0" borderId="4" xfId="0" applyBorder="1"/>
    <xf numFmtId="10" fontId="1" fillId="0" borderId="0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5" Type="http://schemas.openxmlformats.org/officeDocument/2006/relationships/chartsheet" Target="chartsheets/sheet3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8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Kimono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B'!$B$2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B'!$O$11:$O$14</c:f>
                <c:numCache>
                  <c:formatCode>General</c:formatCode>
                  <c:ptCount val="4"/>
                  <c:pt idx="0">
                    <c:v>0.24234902121731999</c:v>
                  </c:pt>
                  <c:pt idx="1">
                    <c:v>0.38215040281739321</c:v>
                  </c:pt>
                  <c:pt idx="2">
                    <c:v>0.36078405396271063</c:v>
                  </c:pt>
                  <c:pt idx="3">
                    <c:v>0.24560217377491914</c:v>
                  </c:pt>
                </c:numCache>
              </c:numRef>
            </c:plus>
            <c:minus>
              <c:numRef>
                <c:f>'Class B'!$O$11:$O$14</c:f>
                <c:numCache>
                  <c:formatCode>General</c:formatCode>
                  <c:ptCount val="4"/>
                  <c:pt idx="0">
                    <c:v>0.24234902121731999</c:v>
                  </c:pt>
                  <c:pt idx="1">
                    <c:v>0.38215040281739321</c:v>
                  </c:pt>
                  <c:pt idx="2">
                    <c:v>0.36078405396271063</c:v>
                  </c:pt>
                  <c:pt idx="3">
                    <c:v>0.24560217377491914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B'!$C$4:$C$7</c:f>
              <c:numCache>
                <c:formatCode>0.00</c:formatCode>
                <c:ptCount val="4"/>
                <c:pt idx="0">
                  <c:v>2756.35</c:v>
                </c:pt>
                <c:pt idx="1">
                  <c:v>1823.04</c:v>
                </c:pt>
                <c:pt idx="2">
                  <c:v>1222.46</c:v>
                </c:pt>
                <c:pt idx="3">
                  <c:v>844.81</c:v>
                </c:pt>
              </c:numCache>
            </c:numRef>
          </c:xVal>
          <c:yVal>
            <c:numRef>
              <c:f>'Class B'!$F$4:$F$7</c:f>
              <c:numCache>
                <c:formatCode>0.00</c:formatCode>
                <c:ptCount val="4"/>
                <c:pt idx="0">
                  <c:v>7.2727272727272725</c:v>
                </c:pt>
                <c:pt idx="1">
                  <c:v>6.4545454545454541</c:v>
                </c:pt>
                <c:pt idx="2">
                  <c:v>4.9090909090909092</c:v>
                </c:pt>
                <c:pt idx="3">
                  <c:v>1.8181818181818181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B'!$I$2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B'!$O$4:$O$7</c:f>
                <c:numCache>
                  <c:formatCode>General</c:formatCode>
                  <c:ptCount val="4"/>
                  <c:pt idx="0">
                    <c:v>0.29814973078383816</c:v>
                  </c:pt>
                  <c:pt idx="1">
                    <c:v>0.13801650675072671</c:v>
                  </c:pt>
                  <c:pt idx="2">
                    <c:v>0.20702476012609039</c:v>
                  </c:pt>
                  <c:pt idx="3">
                    <c:v>0.27889353563800323</c:v>
                  </c:pt>
                </c:numCache>
              </c:numRef>
            </c:plus>
            <c:minus>
              <c:numRef>
                <c:f>'Class B'!$O$4:$O$7</c:f>
                <c:numCache>
                  <c:formatCode>General</c:formatCode>
                  <c:ptCount val="4"/>
                  <c:pt idx="0">
                    <c:v>0.29814973078383816</c:v>
                  </c:pt>
                  <c:pt idx="1">
                    <c:v>0.13801650675072671</c:v>
                  </c:pt>
                  <c:pt idx="2">
                    <c:v>0.20702476012609039</c:v>
                  </c:pt>
                  <c:pt idx="3">
                    <c:v>0.27889353563800323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B'!$J$4:$J$7</c:f>
              <c:numCache>
                <c:formatCode>0.00</c:formatCode>
                <c:ptCount val="4"/>
                <c:pt idx="0">
                  <c:v>1254.3496</c:v>
                </c:pt>
                <c:pt idx="1">
                  <c:v>825.35440000000006</c:v>
                </c:pt>
                <c:pt idx="2">
                  <c:v>548.5856</c:v>
                </c:pt>
                <c:pt idx="3">
                  <c:v>361.5992</c:v>
                </c:pt>
              </c:numCache>
            </c:numRef>
          </c:xVal>
          <c:yVal>
            <c:numRef>
              <c:f>'Class B'!$M$4:$M$7</c:f>
              <c:numCache>
                <c:formatCode>0.00</c:formatCode>
                <c:ptCount val="4"/>
                <c:pt idx="0">
                  <c:v>7.7272727272727275</c:v>
                </c:pt>
                <c:pt idx="1">
                  <c:v>6.7272727272727275</c:v>
                </c:pt>
                <c:pt idx="2">
                  <c:v>5.0909090909090908</c:v>
                </c:pt>
                <c:pt idx="3">
                  <c:v>3.0909090909090908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B'!$AB$4:$AB$6</c:f>
              <c:numCache>
                <c:formatCode>0.00</c:formatCode>
                <c:ptCount val="3"/>
                <c:pt idx="0">
                  <c:v>1059.3517818181815</c:v>
                </c:pt>
                <c:pt idx="1">
                  <c:v>779.22626666666667</c:v>
                </c:pt>
                <c:pt idx="2">
                  <c:v>531.58683636363639</c:v>
                </c:pt>
              </c:numCache>
            </c:numRef>
          </c:xVal>
          <c:yVal>
            <c:numRef>
              <c:f>'Class B'!$F$4:$F$6</c:f>
              <c:numCache>
                <c:formatCode>0.00</c:formatCode>
                <c:ptCount val="3"/>
                <c:pt idx="0">
                  <c:v>7.2727272727272725</c:v>
                </c:pt>
                <c:pt idx="1">
                  <c:v>6.4545454545454541</c:v>
                </c:pt>
                <c:pt idx="2">
                  <c:v>4.9090909090909092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B'!$AL$5:$AL$7</c:f>
              <c:numCache>
                <c:formatCode>0.00</c:formatCode>
                <c:ptCount val="3"/>
                <c:pt idx="0">
                  <c:v>2134.1433333333339</c:v>
                </c:pt>
                <c:pt idx="1">
                  <c:v>1293.1164705882352</c:v>
                </c:pt>
                <c:pt idx="2">
                  <c:v>1000.3129411764706</c:v>
                </c:pt>
              </c:numCache>
            </c:numRef>
          </c:xVal>
          <c:yVal>
            <c:numRef>
              <c:f>'Class B'!$M$5:$M$7</c:f>
              <c:numCache>
                <c:formatCode>0.00</c:formatCode>
                <c:ptCount val="3"/>
                <c:pt idx="0">
                  <c:v>6.7272727272727275</c:v>
                </c:pt>
                <c:pt idx="1">
                  <c:v>5.0909090909090908</c:v>
                </c:pt>
                <c:pt idx="2">
                  <c:v>3.0909090909090908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B'!$T$4</c:f>
                <c:numCache>
                  <c:formatCode>General</c:formatCode>
                  <c:ptCount val="1"/>
                  <c:pt idx="0">
                    <c:v>0.19920966831285852</c:v>
                  </c:pt>
                </c:numCache>
              </c:numRef>
            </c:plus>
            <c:minus>
              <c:numRef>
                <c:f>'Class B'!$T$4</c:f>
                <c:numCache>
                  <c:formatCode>General</c:formatCode>
                  <c:ptCount val="1"/>
                  <c:pt idx="0">
                    <c:v>0.19920966831285852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B'!$R$4</c:f>
              <c:numCache>
                <c:formatCode>0.00</c:formatCode>
                <c:ptCount val="1"/>
                <c:pt idx="0">
                  <c:v>9.3636363636363633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79040"/>
        <c:axId val="96680960"/>
      </c:scatterChart>
      <c:valAx>
        <c:axId val="966790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Bit Rate [kbps]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in"/>
        <c:tickLblPos val="nextTo"/>
        <c:crossAx val="96680960"/>
        <c:crosses val="autoZero"/>
        <c:crossBetween val="midCat"/>
        <c:majorUnit val="200"/>
        <c:minorUnit val="100"/>
      </c:valAx>
      <c:valAx>
        <c:axId val="9668096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MOS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in"/>
        <c:tickLblPos val="nextTo"/>
        <c:crossAx val="96679040"/>
        <c:crosses val="autoZero"/>
        <c:crossBetween val="midCat"/>
        <c:majorUnit val="1"/>
        <c:minorUnit val="0.2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ParkScene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B'!$B$9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B'!$H$11:$H$14</c:f>
                <c:numCache>
                  <c:formatCode>General</c:formatCode>
                  <c:ptCount val="4"/>
                  <c:pt idx="0">
                    <c:v>0.29005365526494786</c:v>
                  </c:pt>
                  <c:pt idx="1">
                    <c:v>0.41976081791298547</c:v>
                  </c:pt>
                  <c:pt idx="2">
                    <c:v>0.44006854092593245</c:v>
                  </c:pt>
                  <c:pt idx="3">
                    <c:v>0.40630959440944664</c:v>
                  </c:pt>
                </c:numCache>
              </c:numRef>
            </c:plus>
            <c:minus>
              <c:numRef>
                <c:f>'Class B'!$H$11:$H$14</c:f>
                <c:numCache>
                  <c:formatCode>General</c:formatCode>
                  <c:ptCount val="4"/>
                  <c:pt idx="0">
                    <c:v>0.29005365526494786</c:v>
                  </c:pt>
                  <c:pt idx="1">
                    <c:v>0.41976081791298547</c:v>
                  </c:pt>
                  <c:pt idx="2">
                    <c:v>0.44006854092593245</c:v>
                  </c:pt>
                  <c:pt idx="3">
                    <c:v>0.40630959440944664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B'!$C$11:$C$14</c:f>
              <c:numCache>
                <c:formatCode>0.00</c:formatCode>
                <c:ptCount val="4"/>
                <c:pt idx="0">
                  <c:v>3721.25</c:v>
                </c:pt>
                <c:pt idx="1">
                  <c:v>2390.92</c:v>
                </c:pt>
                <c:pt idx="2">
                  <c:v>1540.26</c:v>
                </c:pt>
                <c:pt idx="3">
                  <c:v>1005.68</c:v>
                </c:pt>
              </c:numCache>
            </c:numRef>
          </c:xVal>
          <c:yVal>
            <c:numRef>
              <c:f>'Class B'!$F$11:$F$14</c:f>
              <c:numCache>
                <c:formatCode>0.00</c:formatCode>
                <c:ptCount val="4"/>
                <c:pt idx="0">
                  <c:v>6.8181818181818183</c:v>
                </c:pt>
                <c:pt idx="1">
                  <c:v>5.7272727272727275</c:v>
                </c:pt>
                <c:pt idx="2">
                  <c:v>3.7272727272727271</c:v>
                </c:pt>
                <c:pt idx="3">
                  <c:v>2.0909090909090908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B'!$I$9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B'!$O$11:$O$14</c:f>
                <c:numCache>
                  <c:formatCode>General</c:formatCode>
                  <c:ptCount val="4"/>
                  <c:pt idx="0">
                    <c:v>0.24234902121731999</c:v>
                  </c:pt>
                  <c:pt idx="1">
                    <c:v>0.38215040281739321</c:v>
                  </c:pt>
                  <c:pt idx="2">
                    <c:v>0.36078405396271063</c:v>
                  </c:pt>
                  <c:pt idx="3">
                    <c:v>0.24560217377491914</c:v>
                  </c:pt>
                </c:numCache>
              </c:numRef>
            </c:plus>
            <c:minus>
              <c:numRef>
                <c:f>'Class B'!$O$11:$O$14</c:f>
                <c:numCache>
                  <c:formatCode>General</c:formatCode>
                  <c:ptCount val="4"/>
                  <c:pt idx="0">
                    <c:v>0.24234902121731999</c:v>
                  </c:pt>
                  <c:pt idx="1">
                    <c:v>0.38215040281739321</c:v>
                  </c:pt>
                  <c:pt idx="2">
                    <c:v>0.36078405396271063</c:v>
                  </c:pt>
                  <c:pt idx="3">
                    <c:v>0.24560217377491914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B'!$J$11:$J$14</c:f>
              <c:numCache>
                <c:formatCode>0.00</c:formatCode>
                <c:ptCount val="4"/>
                <c:pt idx="0">
                  <c:v>1825.9064000000001</c:v>
                </c:pt>
                <c:pt idx="1">
                  <c:v>1150.6063999999999</c:v>
                </c:pt>
                <c:pt idx="2">
                  <c:v>725.53200000000004</c:v>
                </c:pt>
                <c:pt idx="3">
                  <c:v>449.33920000000001</c:v>
                </c:pt>
              </c:numCache>
            </c:numRef>
          </c:xVal>
          <c:yVal>
            <c:numRef>
              <c:f>'Class B'!$M$11:$M$14</c:f>
              <c:numCache>
                <c:formatCode>0.00</c:formatCode>
                <c:ptCount val="4"/>
                <c:pt idx="0">
                  <c:v>7.5454545454545459</c:v>
                </c:pt>
                <c:pt idx="1">
                  <c:v>6.4545454545454541</c:v>
                </c:pt>
                <c:pt idx="2">
                  <c:v>4.9090909090909092</c:v>
                </c:pt>
                <c:pt idx="3">
                  <c:v>2.9090909090909092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B'!$AB$11:$AB$13</c:f>
              <c:numCache>
                <c:formatCode>0.00</c:formatCode>
                <c:ptCount val="3"/>
                <c:pt idx="0">
                  <c:v>1375.7063999999998</c:v>
                </c:pt>
                <c:pt idx="1">
                  <c:v>950.57138823529419</c:v>
                </c:pt>
                <c:pt idx="2">
                  <c:v>562.32716363636371</c:v>
                </c:pt>
              </c:numCache>
            </c:numRef>
          </c:xVal>
          <c:yVal>
            <c:numRef>
              <c:f>'Class B'!$F$11:$F$13</c:f>
              <c:numCache>
                <c:formatCode>0.00</c:formatCode>
                <c:ptCount val="3"/>
                <c:pt idx="0">
                  <c:v>6.8181818181818183</c:v>
                </c:pt>
                <c:pt idx="1">
                  <c:v>5.7272727272727275</c:v>
                </c:pt>
                <c:pt idx="2">
                  <c:v>3.7272727272727271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B'!$AL$12:$AL$14</c:f>
              <c:numCache>
                <c:formatCode>0.00</c:formatCode>
                <c:ptCount val="3"/>
                <c:pt idx="0">
                  <c:v>3277.8066666666664</c:v>
                </c:pt>
                <c:pt idx="1">
                  <c:v>2042.9227272727276</c:v>
                </c:pt>
                <c:pt idx="2">
                  <c:v>1272.97</c:v>
                </c:pt>
              </c:numCache>
            </c:numRef>
          </c:xVal>
          <c:yVal>
            <c:numRef>
              <c:f>'Class B'!$M$12:$M$14</c:f>
              <c:numCache>
                <c:formatCode>0.00</c:formatCode>
                <c:ptCount val="3"/>
                <c:pt idx="0">
                  <c:v>6.4545454545454541</c:v>
                </c:pt>
                <c:pt idx="1">
                  <c:v>4.9090909090909092</c:v>
                </c:pt>
                <c:pt idx="2">
                  <c:v>2.9090909090909092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B'!$T$11</c:f>
                <c:numCache>
                  <c:formatCode>General</c:formatCode>
                  <c:ptCount val="1"/>
                  <c:pt idx="0">
                    <c:v>0.15430714555584218</c:v>
                  </c:pt>
                </c:numCache>
              </c:numRef>
            </c:plus>
            <c:minus>
              <c:numRef>
                <c:f>'Class B'!$T$11</c:f>
                <c:numCache>
                  <c:formatCode>General</c:formatCode>
                  <c:ptCount val="1"/>
                  <c:pt idx="0">
                    <c:v>0.15430714555584218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B'!$R$11</c:f>
              <c:numCache>
                <c:formatCode>0.00</c:formatCode>
                <c:ptCount val="1"/>
                <c:pt idx="0">
                  <c:v>9.454545454545455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78912"/>
        <c:axId val="97481088"/>
      </c:scatterChart>
      <c:valAx>
        <c:axId val="9747891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97481088"/>
        <c:crosses val="autoZero"/>
        <c:crossBetween val="midCat"/>
        <c:majorUnit val="500"/>
        <c:minorUnit val="100"/>
      </c:valAx>
      <c:valAx>
        <c:axId val="9748108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97478912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Cactus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B'!$B$16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B'!$H$18:$H$21</c:f>
                <c:numCache>
                  <c:formatCode>General</c:formatCode>
                  <c:ptCount val="4"/>
                  <c:pt idx="0">
                    <c:v>0.26726781607364292</c:v>
                  </c:pt>
                  <c:pt idx="1">
                    <c:v>0.3086142911116827</c:v>
                  </c:pt>
                  <c:pt idx="2">
                    <c:v>0.23231639858407441</c:v>
                  </c:pt>
                  <c:pt idx="3">
                    <c:v>0.34504126687681641</c:v>
                  </c:pt>
                </c:numCache>
              </c:numRef>
            </c:plus>
            <c:minus>
              <c:numRef>
                <c:f>'Class B'!$H$18:$H$21</c:f>
                <c:numCache>
                  <c:formatCode>General</c:formatCode>
                  <c:ptCount val="4"/>
                  <c:pt idx="0">
                    <c:v>0.26726781607364292</c:v>
                  </c:pt>
                  <c:pt idx="1">
                    <c:v>0.3086142911116827</c:v>
                  </c:pt>
                  <c:pt idx="2">
                    <c:v>0.23231639858407441</c:v>
                  </c:pt>
                  <c:pt idx="3">
                    <c:v>0.34504126687681641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B'!$C$18:$C$21</c:f>
              <c:numCache>
                <c:formatCode>0.00</c:formatCode>
                <c:ptCount val="4"/>
                <c:pt idx="0">
                  <c:v>6702.81</c:v>
                </c:pt>
                <c:pt idx="1">
                  <c:v>4358.29</c:v>
                </c:pt>
                <c:pt idx="2">
                  <c:v>2892.04</c:v>
                </c:pt>
                <c:pt idx="3">
                  <c:v>1976.02</c:v>
                </c:pt>
              </c:numCache>
            </c:numRef>
          </c:xVal>
          <c:yVal>
            <c:numRef>
              <c:f>'Class B'!$F$18:$F$21</c:f>
              <c:numCache>
                <c:formatCode>0.00</c:formatCode>
                <c:ptCount val="4"/>
                <c:pt idx="0">
                  <c:v>8.2727272727272734</c:v>
                </c:pt>
                <c:pt idx="1">
                  <c:v>7.9090909090909092</c:v>
                </c:pt>
                <c:pt idx="2">
                  <c:v>5.2727272727272725</c:v>
                </c:pt>
                <c:pt idx="3">
                  <c:v>2.8181818181818183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B'!$I$16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B'!$O$18:$O$21</c:f>
                <c:numCache>
                  <c:formatCode>General</c:formatCode>
                  <c:ptCount val="4"/>
                  <c:pt idx="0">
                    <c:v>0.13214074488098124</c:v>
                  </c:pt>
                  <c:pt idx="1">
                    <c:v>0.26726781607364292</c:v>
                  </c:pt>
                  <c:pt idx="2">
                    <c:v>0.17817854404909556</c:v>
                  </c:pt>
                  <c:pt idx="3">
                    <c:v>0.30861429111168359</c:v>
                  </c:pt>
                </c:numCache>
              </c:numRef>
            </c:plus>
            <c:minus>
              <c:numRef>
                <c:f>'Class B'!$O$18:$O$21</c:f>
                <c:numCache>
                  <c:formatCode>General</c:formatCode>
                  <c:ptCount val="4"/>
                  <c:pt idx="0">
                    <c:v>0.13214074488098124</c:v>
                  </c:pt>
                  <c:pt idx="1">
                    <c:v>0.26726781607364292</c:v>
                  </c:pt>
                  <c:pt idx="2">
                    <c:v>0.17817854404909556</c:v>
                  </c:pt>
                  <c:pt idx="3">
                    <c:v>0.30861429111168359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B'!$J$18:$J$21</c:f>
              <c:numCache>
                <c:formatCode>0.00</c:formatCode>
                <c:ptCount val="4"/>
                <c:pt idx="0">
                  <c:v>3144.6904</c:v>
                </c:pt>
                <c:pt idx="1">
                  <c:v>2071.3960000000002</c:v>
                </c:pt>
                <c:pt idx="2">
                  <c:v>1389.9864</c:v>
                </c:pt>
                <c:pt idx="3">
                  <c:v>933.12</c:v>
                </c:pt>
              </c:numCache>
            </c:numRef>
          </c:xVal>
          <c:yVal>
            <c:numRef>
              <c:f>'Class B'!$M$18:$M$21</c:f>
              <c:numCache>
                <c:formatCode>0.00</c:formatCode>
                <c:ptCount val="4"/>
                <c:pt idx="0">
                  <c:v>9</c:v>
                </c:pt>
                <c:pt idx="1">
                  <c:v>8.2727272727272734</c:v>
                </c:pt>
                <c:pt idx="2">
                  <c:v>6.8181818181818183</c:v>
                </c:pt>
                <c:pt idx="3">
                  <c:v>5.0909090909090908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B'!$AB$18:$AB$20</c:f>
              <c:numCache>
                <c:formatCode>0.00</c:formatCode>
                <c:ptCount val="3"/>
                <c:pt idx="0">
                  <c:v>2071.3960000000002</c:v>
                </c:pt>
                <c:pt idx="1">
                  <c:v>1901.0436000000002</c:v>
                </c:pt>
                <c:pt idx="2">
                  <c:v>981.21119999999985</c:v>
                </c:pt>
              </c:numCache>
            </c:numRef>
          </c:xVal>
          <c:yVal>
            <c:numRef>
              <c:f>'Class B'!$F$18:$F$20</c:f>
              <c:numCache>
                <c:formatCode>0.00</c:formatCode>
                <c:ptCount val="3"/>
                <c:pt idx="0">
                  <c:v>8.2727272727272734</c:v>
                </c:pt>
                <c:pt idx="1">
                  <c:v>7.9090909090909092</c:v>
                </c:pt>
                <c:pt idx="2">
                  <c:v>5.2727272727272725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B'!$AL$19:$AL$21</c:f>
              <c:numCache>
                <c:formatCode>0.00</c:formatCode>
                <c:ptCount val="3"/>
                <c:pt idx="0">
                  <c:v>6702.81</c:v>
                </c:pt>
                <c:pt idx="1">
                  <c:v>3751.5658620689655</c:v>
                </c:pt>
                <c:pt idx="2">
                  <c:v>2824.1866666666665</c:v>
                </c:pt>
              </c:numCache>
            </c:numRef>
          </c:xVal>
          <c:yVal>
            <c:numRef>
              <c:f>'Class B'!$M$19:$M$21</c:f>
              <c:numCache>
                <c:formatCode>0.00</c:formatCode>
                <c:ptCount val="3"/>
                <c:pt idx="0">
                  <c:v>8.2727272727272734</c:v>
                </c:pt>
                <c:pt idx="1">
                  <c:v>6.8181818181818183</c:v>
                </c:pt>
                <c:pt idx="2">
                  <c:v>5.0909090909090908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B'!$T$18</c:f>
                <c:numCache>
                  <c:formatCode>General</c:formatCode>
                  <c:ptCount val="1"/>
                  <c:pt idx="0">
                    <c:v>0.13801650675072852</c:v>
                  </c:pt>
                </c:numCache>
              </c:numRef>
            </c:plus>
            <c:minus>
              <c:numRef>
                <c:f>'Class B'!$T$18</c:f>
                <c:numCache>
                  <c:formatCode>General</c:formatCode>
                  <c:ptCount val="1"/>
                  <c:pt idx="0">
                    <c:v>0.13801650675072852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B'!$R$18</c:f>
              <c:numCache>
                <c:formatCode>0.00</c:formatCode>
                <c:ptCount val="1"/>
                <c:pt idx="0">
                  <c:v>9.7272727272727266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47296"/>
        <c:axId val="97535488"/>
      </c:scatterChart>
      <c:valAx>
        <c:axId val="9744729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97535488"/>
        <c:crosses val="autoZero"/>
        <c:crossBetween val="midCat"/>
        <c:majorUnit val="500"/>
        <c:minorUnit val="100"/>
      </c:valAx>
      <c:valAx>
        <c:axId val="9753548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97447296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BasketballDrive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B'!$B$23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B'!$H$25:$H$28</c:f>
                <c:numCache>
                  <c:formatCode>General</c:formatCode>
                  <c:ptCount val="4"/>
                  <c:pt idx="0">
                    <c:v>0.36947889290953945</c:v>
                  </c:pt>
                  <c:pt idx="1">
                    <c:v>0.26428148976196247</c:v>
                  </c:pt>
                  <c:pt idx="2">
                    <c:v>0.20702476012608975</c:v>
                  </c:pt>
                  <c:pt idx="3">
                    <c:v>0.27314253580268427</c:v>
                  </c:pt>
                </c:numCache>
              </c:numRef>
            </c:plus>
            <c:minus>
              <c:numRef>
                <c:f>'Class B'!$H$25:$H$28</c:f>
                <c:numCache>
                  <c:formatCode>General</c:formatCode>
                  <c:ptCount val="4"/>
                  <c:pt idx="0">
                    <c:v>0.36947889290953945</c:v>
                  </c:pt>
                  <c:pt idx="1">
                    <c:v>0.26428148976196247</c:v>
                  </c:pt>
                  <c:pt idx="2">
                    <c:v>0.20702476012608975</c:v>
                  </c:pt>
                  <c:pt idx="3">
                    <c:v>0.27314253580268427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B'!$C$25:$C$28</c:f>
              <c:numCache>
                <c:formatCode>0.00</c:formatCode>
                <c:ptCount val="4"/>
                <c:pt idx="0">
                  <c:v>7391.46</c:v>
                </c:pt>
                <c:pt idx="1">
                  <c:v>4811.08</c:v>
                </c:pt>
                <c:pt idx="2">
                  <c:v>3261.85</c:v>
                </c:pt>
                <c:pt idx="3">
                  <c:v>2320.69</c:v>
                </c:pt>
              </c:numCache>
            </c:numRef>
          </c:xVal>
          <c:yVal>
            <c:numRef>
              <c:f>'Class B'!$F$25:$F$28</c:f>
              <c:numCache>
                <c:formatCode>0.00</c:formatCode>
                <c:ptCount val="4"/>
                <c:pt idx="0">
                  <c:v>7.1818181818181817</c:v>
                </c:pt>
                <c:pt idx="1">
                  <c:v>6</c:v>
                </c:pt>
                <c:pt idx="2">
                  <c:v>3.9090909090909092</c:v>
                </c:pt>
                <c:pt idx="3">
                  <c:v>3.3636363636363638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B'!$I$16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B'!$O$25:$O$28</c:f>
                <c:numCache>
                  <c:formatCode>General</c:formatCode>
                  <c:ptCount val="4"/>
                  <c:pt idx="0">
                    <c:v>0.20315479720472374</c:v>
                  </c:pt>
                  <c:pt idx="1">
                    <c:v>0.27603301350145343</c:v>
                  </c:pt>
                  <c:pt idx="2">
                    <c:v>0.38422169388449257</c:v>
                  </c:pt>
                  <c:pt idx="3">
                    <c:v>0.48469804243463949</c:v>
                  </c:pt>
                </c:numCache>
              </c:numRef>
            </c:plus>
            <c:minus>
              <c:numRef>
                <c:f>'Class B'!$O$25:$O$28</c:f>
                <c:numCache>
                  <c:formatCode>General</c:formatCode>
                  <c:ptCount val="4"/>
                  <c:pt idx="0">
                    <c:v>0.20315479720472374</c:v>
                  </c:pt>
                  <c:pt idx="1">
                    <c:v>0.27603301350145343</c:v>
                  </c:pt>
                  <c:pt idx="2">
                    <c:v>0.38422169388449257</c:v>
                  </c:pt>
                  <c:pt idx="3">
                    <c:v>0.48469804243463949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B'!$J$25:$J$28</c:f>
              <c:numCache>
                <c:formatCode>0.00</c:formatCode>
                <c:ptCount val="4"/>
                <c:pt idx="0">
                  <c:v>3311.8631999999998</c:v>
                </c:pt>
                <c:pt idx="1">
                  <c:v>2191.2096000000001</c:v>
                </c:pt>
                <c:pt idx="2">
                  <c:v>1500.0440000000001</c:v>
                </c:pt>
                <c:pt idx="3">
                  <c:v>1038.6224</c:v>
                </c:pt>
              </c:numCache>
            </c:numRef>
          </c:xVal>
          <c:yVal>
            <c:numRef>
              <c:f>'Class B'!$M$25:$M$28</c:f>
              <c:numCache>
                <c:formatCode>0.00</c:formatCode>
                <c:ptCount val="4"/>
                <c:pt idx="0">
                  <c:v>8.545454545454545</c:v>
                </c:pt>
                <c:pt idx="1">
                  <c:v>7.5454545454545459</c:v>
                </c:pt>
                <c:pt idx="2">
                  <c:v>5.9090909090909092</c:v>
                </c:pt>
                <c:pt idx="3">
                  <c:v>4.9090909090909092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B'!$AB$25:$AB$26</c:f>
              <c:numCache>
                <c:formatCode>0.00</c:formatCode>
                <c:ptCount val="2"/>
                <c:pt idx="0">
                  <c:v>2037.6172444444442</c:v>
                </c:pt>
                <c:pt idx="1">
                  <c:v>1538.442088888889</c:v>
                </c:pt>
              </c:numCache>
            </c:numRef>
          </c:xVal>
          <c:yVal>
            <c:numRef>
              <c:f>'Class B'!$F$25:$F$26</c:f>
              <c:numCache>
                <c:formatCode>0.00</c:formatCode>
                <c:ptCount val="2"/>
                <c:pt idx="0">
                  <c:v>7.1818181818181817</c:v>
                </c:pt>
                <c:pt idx="1">
                  <c:v>6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B'!$AL$27:$AL$28</c:f>
              <c:numCache>
                <c:formatCode>0.00</c:formatCode>
                <c:ptCount val="2"/>
                <c:pt idx="0">
                  <c:v>4743.7221739130437</c:v>
                </c:pt>
                <c:pt idx="1">
                  <c:v>4002.786086956522</c:v>
                </c:pt>
              </c:numCache>
            </c:numRef>
          </c:xVal>
          <c:yVal>
            <c:numRef>
              <c:f>'Class B'!$M$27:$M$28</c:f>
              <c:numCache>
                <c:formatCode>0.00</c:formatCode>
                <c:ptCount val="2"/>
                <c:pt idx="0">
                  <c:v>5.9090909090909092</c:v>
                </c:pt>
                <c:pt idx="1">
                  <c:v>4.9090909090909092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B'!$T$25</c:f>
                <c:numCache>
                  <c:formatCode>General</c:formatCode>
                  <c:ptCount val="1"/>
                  <c:pt idx="0">
                    <c:v>0.23905160197543057</c:v>
                  </c:pt>
                </c:numCache>
              </c:numRef>
            </c:plus>
            <c:minus>
              <c:numRef>
                <c:f>'Class B'!$T$25</c:f>
                <c:numCache>
                  <c:formatCode>General</c:formatCode>
                  <c:ptCount val="1"/>
                  <c:pt idx="0">
                    <c:v>0.23905160197543057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B'!$R$25</c:f>
              <c:numCache>
                <c:formatCode>0.00</c:formatCode>
                <c:ptCount val="1"/>
                <c:pt idx="0">
                  <c:v>9.3636363636363633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912704"/>
        <c:axId val="97923072"/>
      </c:scatterChart>
      <c:valAx>
        <c:axId val="9791270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97923072"/>
        <c:crosses val="autoZero"/>
        <c:crossBetween val="midCat"/>
        <c:majorUnit val="500"/>
        <c:minorUnit val="100"/>
      </c:valAx>
      <c:valAx>
        <c:axId val="9792307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97912704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BQTerrace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B'!$B$30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B'!$H$32:$H$35</c:f>
                <c:numCache>
                  <c:formatCode>General</c:formatCode>
                  <c:ptCount val="4"/>
                  <c:pt idx="0">
                    <c:v>0.29814973078383816</c:v>
                  </c:pt>
                  <c:pt idx="1">
                    <c:v>0.38006782380980769</c:v>
                  </c:pt>
                  <c:pt idx="2">
                    <c:v>0.33334153275296302</c:v>
                  </c:pt>
                  <c:pt idx="3">
                    <c:v>0.20315479720472315</c:v>
                  </c:pt>
                </c:numCache>
              </c:numRef>
            </c:plus>
            <c:minus>
              <c:numRef>
                <c:f>'Class B'!$H$32:$H$35</c:f>
                <c:numCache>
                  <c:formatCode>General</c:formatCode>
                  <c:ptCount val="4"/>
                  <c:pt idx="0">
                    <c:v>0.29814973078383816</c:v>
                  </c:pt>
                  <c:pt idx="1">
                    <c:v>0.38006782380980769</c:v>
                  </c:pt>
                  <c:pt idx="2">
                    <c:v>0.33334153275296302</c:v>
                  </c:pt>
                  <c:pt idx="3">
                    <c:v>0.20315479720472315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B'!$C$32:$C$35</c:f>
              <c:numCache>
                <c:formatCode>0.00</c:formatCode>
                <c:ptCount val="4"/>
                <c:pt idx="0">
                  <c:v>7723.69</c:v>
                </c:pt>
                <c:pt idx="1">
                  <c:v>3920.69</c:v>
                </c:pt>
                <c:pt idx="2">
                  <c:v>2304.27</c:v>
                </c:pt>
                <c:pt idx="3">
                  <c:v>1500.2</c:v>
                </c:pt>
              </c:numCache>
            </c:numRef>
          </c:xVal>
          <c:yVal>
            <c:numRef>
              <c:f>'Class B'!$F$32:$F$35</c:f>
              <c:numCache>
                <c:formatCode>0.00</c:formatCode>
                <c:ptCount val="4"/>
                <c:pt idx="0">
                  <c:v>7.2727272727272725</c:v>
                </c:pt>
                <c:pt idx="1">
                  <c:v>6.3636363636363633</c:v>
                </c:pt>
                <c:pt idx="2">
                  <c:v>5.4545454545454541</c:v>
                </c:pt>
                <c:pt idx="3">
                  <c:v>4.5454545454545459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B'!$I$30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B'!$O$32:$O$35</c:f>
                <c:numCache>
                  <c:formatCode>General</c:formatCode>
                  <c:ptCount val="4"/>
                  <c:pt idx="0">
                    <c:v>0.24234902121731999</c:v>
                  </c:pt>
                  <c:pt idx="1">
                    <c:v>0.25820524099029563</c:v>
                  </c:pt>
                  <c:pt idx="2">
                    <c:v>0.24560217377491864</c:v>
                  </c:pt>
                  <c:pt idx="3">
                    <c:v>0.35635708809819189</c:v>
                  </c:pt>
                </c:numCache>
              </c:numRef>
            </c:plus>
            <c:minus>
              <c:numRef>
                <c:f>'Class B'!$O$32:$O$35</c:f>
                <c:numCache>
                  <c:formatCode>General</c:formatCode>
                  <c:ptCount val="4"/>
                  <c:pt idx="0">
                    <c:v>0.24234902121731999</c:v>
                  </c:pt>
                  <c:pt idx="1">
                    <c:v>0.25820524099029563</c:v>
                  </c:pt>
                  <c:pt idx="2">
                    <c:v>0.24560217377491864</c:v>
                  </c:pt>
                  <c:pt idx="3">
                    <c:v>0.35635708809819189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B'!$J$32:$J$35</c:f>
              <c:numCache>
                <c:formatCode>0.00</c:formatCode>
                <c:ptCount val="4"/>
                <c:pt idx="0">
                  <c:v>2773.8184000000001</c:v>
                </c:pt>
                <c:pt idx="1">
                  <c:v>1596.1576</c:v>
                </c:pt>
                <c:pt idx="2">
                  <c:v>986.77679999999998</c:v>
                </c:pt>
                <c:pt idx="3">
                  <c:v>631.59199999999998</c:v>
                </c:pt>
              </c:numCache>
            </c:numRef>
          </c:xVal>
          <c:yVal>
            <c:numRef>
              <c:f>'Class B'!$M$32:$M$35</c:f>
              <c:numCache>
                <c:formatCode>0.00</c:formatCode>
                <c:ptCount val="4"/>
                <c:pt idx="0">
                  <c:v>8.454545454545455</c:v>
                </c:pt>
                <c:pt idx="1">
                  <c:v>8.1818181818181817</c:v>
                </c:pt>
                <c:pt idx="2">
                  <c:v>6.9090909090909092</c:v>
                </c:pt>
                <c:pt idx="3">
                  <c:v>5.6363636363636367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B'!$AB$32:$AB$33</c:f>
              <c:numCache>
                <c:formatCode>0.00</c:formatCode>
                <c:ptCount val="2"/>
                <c:pt idx="0">
                  <c:v>1160.8856000000001</c:v>
                </c:pt>
                <c:pt idx="1">
                  <c:v>834.55474285714274</c:v>
                </c:pt>
              </c:numCache>
            </c:numRef>
          </c:xVal>
          <c:yVal>
            <c:numRef>
              <c:f>'Class B'!$F$32:$F$33</c:f>
              <c:numCache>
                <c:formatCode>0.00</c:formatCode>
                <c:ptCount val="2"/>
                <c:pt idx="0">
                  <c:v>7.2727272727272725</c:v>
                </c:pt>
                <c:pt idx="1">
                  <c:v>6.3636363636363633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  <c:spPr>
              <a:ln>
                <a:noFill/>
              </a:ln>
            </c:spPr>
          </c:marker>
          <c:xVal>
            <c:numRef>
              <c:f>'Class B'!$AL$34:$AL$35</c:f>
              <c:numCache>
                <c:formatCode>0.00</c:formatCode>
                <c:ptCount val="2"/>
                <c:pt idx="0">
                  <c:v>6202.4900000000007</c:v>
                </c:pt>
                <c:pt idx="1">
                  <c:v>2627.5540000000005</c:v>
                </c:pt>
              </c:numCache>
            </c:numRef>
          </c:xVal>
          <c:yVal>
            <c:numRef>
              <c:f>'Class B'!$M$34:$M$35</c:f>
              <c:numCache>
                <c:formatCode>0.00</c:formatCode>
                <c:ptCount val="2"/>
                <c:pt idx="0">
                  <c:v>6.9090909090909092</c:v>
                </c:pt>
                <c:pt idx="1">
                  <c:v>5.6363636363636367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B'!$T$32</c:f>
                <c:numCache>
                  <c:formatCode>General</c:formatCode>
                  <c:ptCount val="1"/>
                  <c:pt idx="0">
                    <c:v>0.24234902121731999</c:v>
                  </c:pt>
                </c:numCache>
              </c:numRef>
            </c:plus>
            <c:minus>
              <c:numRef>
                <c:f>'Class B'!$T$32</c:f>
                <c:numCache>
                  <c:formatCode>General</c:formatCode>
                  <c:ptCount val="1"/>
                  <c:pt idx="0">
                    <c:v>0.24234902121731999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B'!$R$32</c:f>
              <c:numCache>
                <c:formatCode>0.00</c:formatCode>
                <c:ptCount val="1"/>
                <c:pt idx="0">
                  <c:v>9.545454545454545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89216"/>
        <c:axId val="98099584"/>
      </c:scatterChart>
      <c:valAx>
        <c:axId val="9808921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98099584"/>
        <c:crosses val="autoZero"/>
        <c:crossBetween val="midCat"/>
        <c:majorUnit val="500"/>
        <c:minorUnit val="100"/>
      </c:valAx>
      <c:valAx>
        <c:axId val="9809958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98089216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BasketballDrill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C'!$B$2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C'!$H$4:$H$7</c:f>
                <c:numCache>
                  <c:formatCode>General</c:formatCode>
                  <c:ptCount val="4"/>
                  <c:pt idx="0">
                    <c:v>0.3692534027275457</c:v>
                  </c:pt>
                  <c:pt idx="1">
                    <c:v>0.36521772524024232</c:v>
                  </c:pt>
                  <c:pt idx="2">
                    <c:v>0.30312826737645737</c:v>
                  </c:pt>
                  <c:pt idx="3">
                    <c:v>0.4037633871363317</c:v>
                  </c:pt>
                </c:numCache>
              </c:numRef>
            </c:plus>
            <c:minus>
              <c:numRef>
                <c:f>'Class C'!$H$4:$H$7</c:f>
                <c:numCache>
                  <c:formatCode>General</c:formatCode>
                  <c:ptCount val="4"/>
                  <c:pt idx="0">
                    <c:v>0.3692534027275457</c:v>
                  </c:pt>
                  <c:pt idx="1">
                    <c:v>0.36521772524024232</c:v>
                  </c:pt>
                  <c:pt idx="2">
                    <c:v>0.30312826737645737</c:v>
                  </c:pt>
                  <c:pt idx="3">
                    <c:v>0.4037633871363317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C'!$C$4:$C$7</c:f>
              <c:numCache>
                <c:formatCode>0.00</c:formatCode>
                <c:ptCount val="4"/>
                <c:pt idx="0">
                  <c:v>2013.83</c:v>
                </c:pt>
                <c:pt idx="1">
                  <c:v>1326.2</c:v>
                </c:pt>
                <c:pt idx="2">
                  <c:v>883.99</c:v>
                </c:pt>
                <c:pt idx="3">
                  <c:v>608.25</c:v>
                </c:pt>
              </c:numCache>
            </c:numRef>
          </c:xVal>
          <c:yVal>
            <c:numRef>
              <c:f>'Class C'!$F$4:$F$7</c:f>
              <c:numCache>
                <c:formatCode>0.00</c:formatCode>
                <c:ptCount val="4"/>
                <c:pt idx="0">
                  <c:v>7.5555555555555554</c:v>
                </c:pt>
                <c:pt idx="1">
                  <c:v>6.333333333333333</c:v>
                </c:pt>
                <c:pt idx="2">
                  <c:v>5.8888888888888893</c:v>
                </c:pt>
                <c:pt idx="3">
                  <c:v>4.4444444444444446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C'!$I$2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C'!$O$4:$O$7</c:f>
                <c:numCache>
                  <c:formatCode>General</c:formatCode>
                  <c:ptCount val="4"/>
                  <c:pt idx="0">
                    <c:v>0.40007597302960912</c:v>
                  </c:pt>
                  <c:pt idx="1">
                    <c:v>0.46516498957215829</c:v>
                  </c:pt>
                  <c:pt idx="2">
                    <c:v>0.33116654127484008</c:v>
                  </c:pt>
                  <c:pt idx="3">
                    <c:v>0.23098397072494634</c:v>
                  </c:pt>
                </c:numCache>
              </c:numRef>
            </c:plus>
            <c:minus>
              <c:numRef>
                <c:f>'Class C'!$O$4:$O$7</c:f>
                <c:numCache>
                  <c:formatCode>General</c:formatCode>
                  <c:ptCount val="4"/>
                  <c:pt idx="0">
                    <c:v>0.40007597302960912</c:v>
                  </c:pt>
                  <c:pt idx="1">
                    <c:v>0.46516498957215829</c:v>
                  </c:pt>
                  <c:pt idx="2">
                    <c:v>0.33116654127484008</c:v>
                  </c:pt>
                  <c:pt idx="3">
                    <c:v>0.23098397072494634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C'!$J$4:$J$7</c:f>
              <c:numCache>
                <c:formatCode>0.00</c:formatCode>
                <c:ptCount val="4"/>
                <c:pt idx="0">
                  <c:v>952.02560000000005</c:v>
                </c:pt>
                <c:pt idx="1">
                  <c:v>635.13840000000005</c:v>
                </c:pt>
                <c:pt idx="2">
                  <c:v>436.87439999999998</c:v>
                </c:pt>
                <c:pt idx="3">
                  <c:v>305.66079999999999</c:v>
                </c:pt>
              </c:numCache>
            </c:numRef>
          </c:xVal>
          <c:yVal>
            <c:numRef>
              <c:f>'Class C'!$M$4:$M$7</c:f>
              <c:numCache>
                <c:formatCode>0.00</c:formatCode>
                <c:ptCount val="4"/>
                <c:pt idx="0">
                  <c:v>7.666666666666667</c:v>
                </c:pt>
                <c:pt idx="1">
                  <c:v>6.5555555555555554</c:v>
                </c:pt>
                <c:pt idx="2">
                  <c:v>5.5555555555555554</c:v>
                </c:pt>
                <c:pt idx="3">
                  <c:v>3.3333333333333335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C'!$AB$4:$AB$7</c:f>
              <c:numCache>
                <c:formatCode>0.00</c:formatCode>
                <c:ptCount val="4"/>
                <c:pt idx="0">
                  <c:v>920.33688000000006</c:v>
                </c:pt>
                <c:pt idx="1">
                  <c:v>591.07973333333337</c:v>
                </c:pt>
                <c:pt idx="2">
                  <c:v>502.96240000000012</c:v>
                </c:pt>
                <c:pt idx="3">
                  <c:v>371.26760000000002</c:v>
                </c:pt>
              </c:numCache>
            </c:numRef>
          </c:xVal>
          <c:yVal>
            <c:numRef>
              <c:f>'Class C'!$F$4:$F$7</c:f>
              <c:numCache>
                <c:formatCode>0.00</c:formatCode>
                <c:ptCount val="4"/>
                <c:pt idx="0">
                  <c:v>7.5555555555555554</c:v>
                </c:pt>
                <c:pt idx="1">
                  <c:v>6.333333333333333</c:v>
                </c:pt>
                <c:pt idx="2">
                  <c:v>5.8888888888888893</c:v>
                </c:pt>
                <c:pt idx="3">
                  <c:v>4.4444444444444446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C'!$AL$5:$AL$6</c:f>
              <c:numCache>
                <c:formatCode>0.00</c:formatCode>
                <c:ptCount val="2"/>
                <c:pt idx="0">
                  <c:v>1451.2236363636364</c:v>
                </c:pt>
                <c:pt idx="1">
                  <c:v>820.35769230769222</c:v>
                </c:pt>
              </c:numCache>
            </c:numRef>
          </c:xVal>
          <c:yVal>
            <c:numRef>
              <c:f>'Class C'!$M$5:$M$6</c:f>
              <c:numCache>
                <c:formatCode>0.00</c:formatCode>
                <c:ptCount val="2"/>
                <c:pt idx="0">
                  <c:v>6.5555555555555554</c:v>
                </c:pt>
                <c:pt idx="1">
                  <c:v>5.5555555555555554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C'!$T$4</c:f>
                <c:numCache>
                  <c:formatCode>General</c:formatCode>
                  <c:ptCount val="1"/>
                  <c:pt idx="0">
                    <c:v>0.46196794144989267</c:v>
                  </c:pt>
                </c:numCache>
              </c:numRef>
            </c:plus>
            <c:minus>
              <c:numRef>
                <c:f>'Class C'!$T$4</c:f>
                <c:numCache>
                  <c:formatCode>General</c:formatCode>
                  <c:ptCount val="1"/>
                  <c:pt idx="0">
                    <c:v>0.46196794144989267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C'!$R$4</c:f>
              <c:numCache>
                <c:formatCode>0.00</c:formatCode>
                <c:ptCount val="1"/>
                <c:pt idx="0">
                  <c:v>9.3333333333333339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62560"/>
        <c:axId val="98185216"/>
      </c:scatterChart>
      <c:valAx>
        <c:axId val="9816256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98185216"/>
        <c:crosses val="autoZero"/>
        <c:crossBetween val="midCat"/>
        <c:majorUnit val="200"/>
        <c:minorUnit val="100"/>
      </c:valAx>
      <c:valAx>
        <c:axId val="9818521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98162560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BQMall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C'!$B$9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C'!$H$11:$H$14</c:f>
                <c:numCache>
                  <c:formatCode>General</c:formatCode>
                  <c:ptCount val="4"/>
                  <c:pt idx="0">
                    <c:v>0.3925972580178817</c:v>
                  </c:pt>
                  <c:pt idx="1">
                    <c:v>0.30312826737645737</c:v>
                  </c:pt>
                  <c:pt idx="2">
                    <c:v>0.30312826737645737</c:v>
                  </c:pt>
                  <c:pt idx="3">
                    <c:v>0.33116654127484008</c:v>
                  </c:pt>
                </c:numCache>
              </c:numRef>
            </c:plus>
            <c:minus>
              <c:numRef>
                <c:f>'Class C'!$H$11:$H$14</c:f>
                <c:numCache>
                  <c:formatCode>General</c:formatCode>
                  <c:ptCount val="4"/>
                  <c:pt idx="0">
                    <c:v>0.3925972580178817</c:v>
                  </c:pt>
                  <c:pt idx="1">
                    <c:v>0.30312826737645737</c:v>
                  </c:pt>
                  <c:pt idx="2">
                    <c:v>0.30312826737645737</c:v>
                  </c:pt>
                  <c:pt idx="3">
                    <c:v>0.33116654127484008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C'!$C$11:$C$14</c:f>
              <c:numCache>
                <c:formatCode>0.00</c:formatCode>
                <c:ptCount val="4"/>
                <c:pt idx="0">
                  <c:v>1967.56</c:v>
                </c:pt>
                <c:pt idx="1">
                  <c:v>1317.72</c:v>
                </c:pt>
                <c:pt idx="2">
                  <c:v>893.3</c:v>
                </c:pt>
                <c:pt idx="3">
                  <c:v>626.83000000000004</c:v>
                </c:pt>
              </c:numCache>
            </c:numRef>
          </c:xVal>
          <c:yVal>
            <c:numRef>
              <c:f>'Class C'!$F$11:$F$14</c:f>
              <c:numCache>
                <c:formatCode>0.00</c:formatCode>
                <c:ptCount val="4"/>
                <c:pt idx="0">
                  <c:v>7.7777777777777777</c:v>
                </c:pt>
                <c:pt idx="1">
                  <c:v>6.8888888888888893</c:v>
                </c:pt>
                <c:pt idx="2">
                  <c:v>6.1111111111111107</c:v>
                </c:pt>
                <c:pt idx="3">
                  <c:v>4.4444444444444446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C'!$I$9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C'!$O$11:$O$14</c:f>
                <c:numCache>
                  <c:formatCode>General</c:formatCode>
                  <c:ptCount val="4"/>
                  <c:pt idx="0">
                    <c:v>0.43213144014468557</c:v>
                  </c:pt>
                  <c:pt idx="1">
                    <c:v>0.34433057350253465</c:v>
                  </c:pt>
                  <c:pt idx="2">
                    <c:v>0.21777377606000564</c:v>
                  </c:pt>
                  <c:pt idx="3">
                    <c:v>0.36925340272754675</c:v>
                  </c:pt>
                </c:numCache>
              </c:numRef>
            </c:plus>
            <c:minus>
              <c:numRef>
                <c:f>'Class C'!$O$11:$O$14</c:f>
                <c:numCache>
                  <c:formatCode>General</c:formatCode>
                  <c:ptCount val="4"/>
                  <c:pt idx="0">
                    <c:v>0.43213144014468557</c:v>
                  </c:pt>
                  <c:pt idx="1">
                    <c:v>0.34433057350253465</c:v>
                  </c:pt>
                  <c:pt idx="2">
                    <c:v>0.21777377606000564</c:v>
                  </c:pt>
                  <c:pt idx="3">
                    <c:v>0.36925340272754675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C'!$J$11:$J$14</c:f>
              <c:numCache>
                <c:formatCode>0.00</c:formatCode>
                <c:ptCount val="4"/>
                <c:pt idx="0">
                  <c:v>996.30399999999997</c:v>
                </c:pt>
                <c:pt idx="1">
                  <c:v>670.89840000000004</c:v>
                </c:pt>
                <c:pt idx="2">
                  <c:v>458.77120000000002</c:v>
                </c:pt>
                <c:pt idx="3">
                  <c:v>312.9896</c:v>
                </c:pt>
              </c:numCache>
            </c:numRef>
          </c:xVal>
          <c:yVal>
            <c:numRef>
              <c:f>'Class C'!$M$11:$M$14</c:f>
              <c:numCache>
                <c:formatCode>0.00</c:formatCode>
                <c:ptCount val="4"/>
                <c:pt idx="0">
                  <c:v>8.3333333333333339</c:v>
                </c:pt>
                <c:pt idx="1">
                  <c:v>7.1111111111111107</c:v>
                </c:pt>
                <c:pt idx="2">
                  <c:v>5.2222222222222223</c:v>
                </c:pt>
                <c:pt idx="3">
                  <c:v>4.5555555555555554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C'!$AB$11:$AB$13</c:f>
              <c:numCache>
                <c:formatCode>0.00</c:formatCode>
                <c:ptCount val="3"/>
                <c:pt idx="0">
                  <c:v>848.39236363636371</c:v>
                </c:pt>
                <c:pt idx="1">
                  <c:v>645.94225882352953</c:v>
                </c:pt>
                <c:pt idx="2">
                  <c:v>558.59576470588229</c:v>
                </c:pt>
              </c:numCache>
            </c:numRef>
          </c:xVal>
          <c:yVal>
            <c:numRef>
              <c:f>'Class C'!$F$11:$F$13</c:f>
              <c:numCache>
                <c:formatCode>0.00</c:formatCode>
                <c:ptCount val="3"/>
                <c:pt idx="0">
                  <c:v>7.7777777777777777</c:v>
                </c:pt>
                <c:pt idx="1">
                  <c:v>6.8888888888888893</c:v>
                </c:pt>
                <c:pt idx="2">
                  <c:v>6.1111111111111107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C'!$AL$12:$AL$14</c:f>
              <c:numCache>
                <c:formatCode>0.00</c:formatCode>
                <c:ptCount val="3"/>
                <c:pt idx="0">
                  <c:v>1480.1799999999994</c:v>
                </c:pt>
                <c:pt idx="1">
                  <c:v>751.18266666666671</c:v>
                </c:pt>
                <c:pt idx="2">
                  <c:v>644.59466666666651</c:v>
                </c:pt>
              </c:numCache>
            </c:numRef>
          </c:xVal>
          <c:yVal>
            <c:numRef>
              <c:f>'Class C'!$M$12:$M$14</c:f>
              <c:numCache>
                <c:formatCode>0.00</c:formatCode>
                <c:ptCount val="3"/>
                <c:pt idx="0">
                  <c:v>7.1111111111111107</c:v>
                </c:pt>
                <c:pt idx="1">
                  <c:v>5.2222222222222223</c:v>
                </c:pt>
                <c:pt idx="2">
                  <c:v>4.5555555555555554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C'!$T$11</c:f>
                <c:numCache>
                  <c:formatCode>General</c:formatCode>
                  <c:ptCount val="1"/>
                  <c:pt idx="0">
                    <c:v>0.46196794144989267</c:v>
                  </c:pt>
                </c:numCache>
              </c:numRef>
            </c:plus>
            <c:minus>
              <c:numRef>
                <c:f>'Class C'!$T$11</c:f>
                <c:numCache>
                  <c:formatCode>General</c:formatCode>
                  <c:ptCount val="1"/>
                  <c:pt idx="0">
                    <c:v>0.46196794144989267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C'!$R$11</c:f>
              <c:numCache>
                <c:formatCode>0.00</c:formatCode>
                <c:ptCount val="1"/>
                <c:pt idx="0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03648"/>
        <c:axId val="105026304"/>
      </c:scatterChart>
      <c:valAx>
        <c:axId val="1050036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105026304"/>
        <c:crosses val="autoZero"/>
        <c:crossBetween val="midCat"/>
        <c:majorUnit val="200"/>
        <c:minorUnit val="100"/>
      </c:valAx>
      <c:valAx>
        <c:axId val="10502630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105003648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PartyScene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C'!$B$16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C'!$H$18:$H$21</c:f>
                <c:numCache>
                  <c:formatCode>General</c:formatCode>
                  <c:ptCount val="4"/>
                  <c:pt idx="0">
                    <c:v>0.3692534027275457</c:v>
                  </c:pt>
                  <c:pt idx="1">
                    <c:v>0.43554755212001217</c:v>
                  </c:pt>
                  <c:pt idx="2">
                    <c:v>0.36925340272754675</c:v>
                  </c:pt>
                  <c:pt idx="3">
                    <c:v>0.2722172200750072</c:v>
                  </c:pt>
                </c:numCache>
              </c:numRef>
            </c:plus>
            <c:minus>
              <c:numRef>
                <c:f>'Class C'!$H$18:$H$21</c:f>
                <c:numCache>
                  <c:formatCode>General</c:formatCode>
                  <c:ptCount val="4"/>
                  <c:pt idx="0">
                    <c:v>0.3692534027275457</c:v>
                  </c:pt>
                  <c:pt idx="1">
                    <c:v>0.43554755212001217</c:v>
                  </c:pt>
                  <c:pt idx="2">
                    <c:v>0.36925340272754675</c:v>
                  </c:pt>
                  <c:pt idx="3">
                    <c:v>0.2722172200750072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C'!$C$18:$C$21</c:f>
              <c:numCache>
                <c:formatCode>0.00</c:formatCode>
                <c:ptCount val="4"/>
                <c:pt idx="0">
                  <c:v>3481.21</c:v>
                </c:pt>
                <c:pt idx="1">
                  <c:v>2199.77</c:v>
                </c:pt>
                <c:pt idx="2">
                  <c:v>1371.84</c:v>
                </c:pt>
                <c:pt idx="3">
                  <c:v>863.01</c:v>
                </c:pt>
              </c:numCache>
            </c:numRef>
          </c:xVal>
          <c:yVal>
            <c:numRef>
              <c:f>'Class C'!$F$18:$F$21</c:f>
              <c:numCache>
                <c:formatCode>0.00</c:formatCode>
                <c:ptCount val="4"/>
                <c:pt idx="0">
                  <c:v>8.4444444444444446</c:v>
                </c:pt>
                <c:pt idx="1">
                  <c:v>7.4444444444444446</c:v>
                </c:pt>
                <c:pt idx="2">
                  <c:v>5.5555555555555554</c:v>
                </c:pt>
                <c:pt idx="3">
                  <c:v>5.2222222222222223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C'!$I$16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C'!$O$18:$O$21</c:f>
                <c:numCache>
                  <c:formatCode>General</c:formatCode>
                  <c:ptCount val="4"/>
                  <c:pt idx="0">
                    <c:v>0.2722172200750072</c:v>
                  </c:pt>
                  <c:pt idx="1">
                    <c:v>0.3692534027275457</c:v>
                  </c:pt>
                  <c:pt idx="2">
                    <c:v>0.30312826737645676</c:v>
                  </c:pt>
                  <c:pt idx="3">
                    <c:v>0.32666066409000899</c:v>
                  </c:pt>
                </c:numCache>
              </c:numRef>
            </c:plus>
            <c:minus>
              <c:numRef>
                <c:f>'Class C'!$O$18:$O$21</c:f>
                <c:numCache>
                  <c:formatCode>General</c:formatCode>
                  <c:ptCount val="4"/>
                  <c:pt idx="0">
                    <c:v>0.2722172200750072</c:v>
                  </c:pt>
                  <c:pt idx="1">
                    <c:v>0.3692534027275457</c:v>
                  </c:pt>
                  <c:pt idx="2">
                    <c:v>0.30312826737645676</c:v>
                  </c:pt>
                  <c:pt idx="3">
                    <c:v>0.32666066409000899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C'!$J$18:$J$21</c:f>
              <c:numCache>
                <c:formatCode>0.00</c:formatCode>
                <c:ptCount val="4"/>
                <c:pt idx="0">
                  <c:v>1725.6256000000001</c:v>
                </c:pt>
                <c:pt idx="1">
                  <c:v>1101.6944000000001</c:v>
                </c:pt>
                <c:pt idx="2">
                  <c:v>704.32640000000004</c:v>
                </c:pt>
                <c:pt idx="3">
                  <c:v>438.26799999999997</c:v>
                </c:pt>
              </c:numCache>
            </c:numRef>
          </c:xVal>
          <c:yVal>
            <c:numRef>
              <c:f>'Class C'!$M$18:$M$21</c:f>
              <c:numCache>
                <c:formatCode>0.00</c:formatCode>
                <c:ptCount val="4"/>
                <c:pt idx="0">
                  <c:v>8.2222222222222214</c:v>
                </c:pt>
                <c:pt idx="1">
                  <c:v>7.5555555555555554</c:v>
                </c:pt>
                <c:pt idx="2">
                  <c:v>5.1111111111111107</c:v>
                </c:pt>
                <c:pt idx="3">
                  <c:v>3.6666666666666665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C'!$AB$19:$AB$21</c:f>
              <c:numCache>
                <c:formatCode>0.00</c:formatCode>
                <c:ptCount val="3"/>
                <c:pt idx="0">
                  <c:v>1083.6322181818184</c:v>
                </c:pt>
                <c:pt idx="1">
                  <c:v>776.5751272727274</c:v>
                </c:pt>
                <c:pt idx="2">
                  <c:v>722.38858181818193</c:v>
                </c:pt>
              </c:numCache>
            </c:numRef>
          </c:xVal>
          <c:yVal>
            <c:numRef>
              <c:f>'Class C'!$F$19:$F$21</c:f>
              <c:numCache>
                <c:formatCode>0.00</c:formatCode>
                <c:ptCount val="3"/>
                <c:pt idx="0">
                  <c:v>7.4444444444444446</c:v>
                </c:pt>
                <c:pt idx="1">
                  <c:v>5.5555555555555554</c:v>
                </c:pt>
                <c:pt idx="2">
                  <c:v>5.2222222222222223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C'!$AL$18:$AL$20</c:f>
              <c:numCache>
                <c:formatCode>0.00</c:formatCode>
                <c:ptCount val="3"/>
                <c:pt idx="0">
                  <c:v>3196.4455555555542</c:v>
                </c:pt>
                <c:pt idx="1">
                  <c:v>2342.1522222222216</c:v>
                </c:pt>
              </c:numCache>
            </c:numRef>
          </c:xVal>
          <c:yVal>
            <c:numRef>
              <c:f>'Class C'!$M$18:$M$20</c:f>
              <c:numCache>
                <c:formatCode>0.00</c:formatCode>
                <c:ptCount val="3"/>
                <c:pt idx="0">
                  <c:v>8.2222222222222214</c:v>
                </c:pt>
                <c:pt idx="1">
                  <c:v>7.5555555555555554</c:v>
                </c:pt>
                <c:pt idx="2">
                  <c:v>5.1111111111111107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C'!$T$18</c:f>
                <c:numCache>
                  <c:formatCode>General</c:formatCode>
                  <c:ptCount val="1"/>
                  <c:pt idx="0">
                    <c:v>0.43554755212001128</c:v>
                  </c:pt>
                </c:numCache>
              </c:numRef>
            </c:plus>
            <c:minus>
              <c:numRef>
                <c:f>'Class C'!$T$18</c:f>
                <c:numCache>
                  <c:formatCode>General</c:formatCode>
                  <c:ptCount val="1"/>
                  <c:pt idx="0">
                    <c:v>0.43554755212001128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C'!$R$18</c:f>
              <c:numCache>
                <c:formatCode>0.00</c:formatCode>
                <c:ptCount val="1"/>
                <c:pt idx="0">
                  <c:v>9.2222222222222214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91552"/>
        <c:axId val="105993728"/>
      </c:scatterChart>
      <c:valAx>
        <c:axId val="10599155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105993728"/>
        <c:crosses val="autoZero"/>
        <c:crossBetween val="midCat"/>
        <c:majorUnit val="200"/>
        <c:minorUnit val="100"/>
      </c:valAx>
      <c:valAx>
        <c:axId val="10599372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105991552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RaceHorses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'Class C'!$B$23</c:f>
              <c:strCache>
                <c:ptCount val="1"/>
                <c:pt idx="0">
                  <c:v>JM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C'!$H$25:$H$28</c:f>
                <c:numCache>
                  <c:formatCode>General</c:formatCode>
                  <c:ptCount val="4"/>
                  <c:pt idx="0">
                    <c:v>0.46196794144989267</c:v>
                  </c:pt>
                  <c:pt idx="1">
                    <c:v>0.25536238782702825</c:v>
                  </c:pt>
                  <c:pt idx="2">
                    <c:v>0.32666066409000899</c:v>
                  </c:pt>
                  <c:pt idx="3">
                    <c:v>0.42521689097340759</c:v>
                  </c:pt>
                </c:numCache>
              </c:numRef>
            </c:plus>
            <c:minus>
              <c:numRef>
                <c:f>'Class C'!$H$25:$H$28</c:f>
                <c:numCache>
                  <c:formatCode>General</c:formatCode>
                  <c:ptCount val="4"/>
                  <c:pt idx="0">
                    <c:v>0.46196794144989267</c:v>
                  </c:pt>
                  <c:pt idx="1">
                    <c:v>0.25536238782702825</c:v>
                  </c:pt>
                  <c:pt idx="2">
                    <c:v>0.32666066409000899</c:v>
                  </c:pt>
                  <c:pt idx="3">
                    <c:v>0.42521689097340759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C'!$C$25:$C$28</c:f>
              <c:numCache>
                <c:formatCode>0.00</c:formatCode>
                <c:ptCount val="4"/>
                <c:pt idx="0">
                  <c:v>2266.7399999999998</c:v>
                </c:pt>
                <c:pt idx="1">
                  <c:v>1461.28</c:v>
                </c:pt>
                <c:pt idx="2">
                  <c:v>952.58</c:v>
                </c:pt>
                <c:pt idx="3">
                  <c:v>636.9</c:v>
                </c:pt>
              </c:numCache>
            </c:numRef>
          </c:xVal>
          <c:yVal>
            <c:numRef>
              <c:f>'Class C'!$F$25:$F$28</c:f>
              <c:numCache>
                <c:formatCode>0.00</c:formatCode>
                <c:ptCount val="4"/>
                <c:pt idx="0">
                  <c:v>6.666666666666667</c:v>
                </c:pt>
                <c:pt idx="1">
                  <c:v>6.1111111111111107</c:v>
                </c:pt>
                <c:pt idx="2">
                  <c:v>5.666666666666667</c:v>
                </c:pt>
                <c:pt idx="3">
                  <c:v>2.2222222222222223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'Class C'!$I$16</c:f>
              <c:strCache>
                <c:ptCount val="1"/>
                <c:pt idx="0">
                  <c:v>HM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'Class C'!$O$25:$O$28</c:f>
                <c:numCache>
                  <c:formatCode>General</c:formatCode>
                  <c:ptCount val="4"/>
                  <c:pt idx="0">
                    <c:v>0.28289643351904292</c:v>
                  </c:pt>
                  <c:pt idx="1">
                    <c:v>0.23098397072494634</c:v>
                  </c:pt>
                  <c:pt idx="2">
                    <c:v>0.34433057350253415</c:v>
                  </c:pt>
                  <c:pt idx="3">
                    <c:v>0.30312826737645676</c:v>
                  </c:pt>
                </c:numCache>
              </c:numRef>
            </c:plus>
            <c:minus>
              <c:numRef>
                <c:f>'Class C'!$O$25:$O$28</c:f>
                <c:numCache>
                  <c:formatCode>General</c:formatCode>
                  <c:ptCount val="4"/>
                  <c:pt idx="0">
                    <c:v>0.28289643351904292</c:v>
                  </c:pt>
                  <c:pt idx="1">
                    <c:v>0.23098397072494634</c:v>
                  </c:pt>
                  <c:pt idx="2">
                    <c:v>0.34433057350253415</c:v>
                  </c:pt>
                  <c:pt idx="3">
                    <c:v>0.30312826737645676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'Class C'!$J$25:$J$28</c:f>
              <c:numCache>
                <c:formatCode>0.00</c:formatCode>
                <c:ptCount val="4"/>
                <c:pt idx="0">
                  <c:v>1118.2128</c:v>
                </c:pt>
                <c:pt idx="1">
                  <c:v>722.55600000000004</c:v>
                </c:pt>
                <c:pt idx="2">
                  <c:v>470.3544</c:v>
                </c:pt>
                <c:pt idx="3">
                  <c:v>298.59199999999998</c:v>
                </c:pt>
              </c:numCache>
            </c:numRef>
          </c:xVal>
          <c:yVal>
            <c:numRef>
              <c:f>'Class C'!$M$25:$M$28</c:f>
              <c:numCache>
                <c:formatCode>0.00</c:formatCode>
                <c:ptCount val="4"/>
                <c:pt idx="0">
                  <c:v>8.6666666666666661</c:v>
                </c:pt>
                <c:pt idx="1">
                  <c:v>6</c:v>
                </c:pt>
                <c:pt idx="2">
                  <c:v>4.8888888888888893</c:v>
                </c:pt>
                <c:pt idx="3">
                  <c:v>4.1111111111111107</c:v>
                </c:pt>
              </c:numCache>
            </c:numRef>
          </c:yVal>
          <c:smooth val="0"/>
        </c:ser>
        <c:ser>
          <c:idx val="2"/>
          <c:order val="2"/>
          <c:tx>
            <c:v>JM -&gt; HM</c:v>
          </c:tx>
          <c:spPr>
            <a:ln>
              <a:noFill/>
            </a:ln>
          </c:spPr>
          <c:xVal>
            <c:numRef>
              <c:f>'Class C'!$AB$25:$AB$27</c:f>
              <c:numCache>
                <c:formatCode>0.00</c:formatCode>
                <c:ptCount val="3"/>
                <c:pt idx="0">
                  <c:v>821.47020000000009</c:v>
                </c:pt>
                <c:pt idx="1">
                  <c:v>739.04169999999999</c:v>
                </c:pt>
                <c:pt idx="2">
                  <c:v>646.89552000000015</c:v>
                </c:pt>
              </c:numCache>
            </c:numRef>
          </c:xVal>
          <c:yVal>
            <c:numRef>
              <c:f>'Class C'!$F$25:$F$27</c:f>
              <c:numCache>
                <c:formatCode>0.00</c:formatCode>
                <c:ptCount val="3"/>
                <c:pt idx="0">
                  <c:v>6.666666666666667</c:v>
                </c:pt>
                <c:pt idx="1">
                  <c:v>6.1111111111111107</c:v>
                </c:pt>
                <c:pt idx="2">
                  <c:v>5.666666666666667</c:v>
                </c:pt>
              </c:numCache>
            </c:numRef>
          </c:yVal>
          <c:smooth val="0"/>
        </c:ser>
        <c:ser>
          <c:idx val="3"/>
          <c:order val="3"/>
          <c:tx>
            <c:v>HM -&gt; JM</c:v>
          </c:tx>
          <c:spPr>
            <a:ln>
              <a:noFill/>
            </a:ln>
          </c:spPr>
          <c:marker>
            <c:symbol val="circle"/>
            <c:size val="7"/>
          </c:marker>
          <c:xVal>
            <c:numRef>
              <c:f>'Class C'!$AL$26:$AL$28</c:f>
              <c:numCache>
                <c:formatCode>0.00</c:formatCode>
                <c:ptCount val="3"/>
                <c:pt idx="0">
                  <c:v>1334.1050000000002</c:v>
                </c:pt>
                <c:pt idx="1">
                  <c:v>881.29741935483878</c:v>
                </c:pt>
                <c:pt idx="2">
                  <c:v>810.01483870967741</c:v>
                </c:pt>
              </c:numCache>
            </c:numRef>
          </c:xVal>
          <c:yVal>
            <c:numRef>
              <c:f>'Class C'!$M$26:$M$28</c:f>
              <c:numCache>
                <c:formatCode>0.00</c:formatCode>
                <c:ptCount val="3"/>
                <c:pt idx="0">
                  <c:v>6</c:v>
                </c:pt>
                <c:pt idx="1">
                  <c:v>4.8888888888888893</c:v>
                </c:pt>
                <c:pt idx="2">
                  <c:v>4.1111111111111107</c:v>
                </c:pt>
              </c:numCache>
            </c:numRef>
          </c:yVal>
          <c:smooth val="0"/>
        </c:ser>
        <c:ser>
          <c:idx val="4"/>
          <c:order val="4"/>
          <c:tx>
            <c:v>Orig</c:v>
          </c:tx>
          <c:spPr>
            <a:ln>
              <a:noFill/>
            </a:ln>
          </c:spPr>
          <c:marker>
            <c:symbol val="circle"/>
            <c:size val="7"/>
          </c:marker>
          <c:errBars>
            <c:errDir val="y"/>
            <c:errBarType val="both"/>
            <c:errValType val="cust"/>
            <c:noEndCap val="0"/>
            <c:plus>
              <c:numRef>
                <c:f>'Class C'!$T$25</c:f>
                <c:numCache>
                  <c:formatCode>General</c:formatCode>
                  <c:ptCount val="1"/>
                  <c:pt idx="0">
                    <c:v>0.46196794144989267</c:v>
                  </c:pt>
                </c:numCache>
              </c:numRef>
            </c:plus>
            <c:minus>
              <c:numRef>
                <c:f>'Class C'!$T$25</c:f>
                <c:numCache>
                  <c:formatCode>General</c:formatCode>
                  <c:ptCount val="1"/>
                  <c:pt idx="0">
                    <c:v>0.46196794144989267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'Class C'!$R$25</c:f>
              <c:numCache>
                <c:formatCode>0.00</c:formatCode>
                <c:ptCount val="1"/>
                <c:pt idx="0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21856"/>
        <c:axId val="105723776"/>
      </c:scatterChart>
      <c:valAx>
        <c:axId val="10572185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 Rate [kbps]</a:t>
                </a:r>
              </a:p>
            </c:rich>
          </c:tx>
          <c:overlay val="0"/>
        </c:title>
        <c:numFmt formatCode="0" sourceLinked="0"/>
        <c:majorTickMark val="out"/>
        <c:minorTickMark val="in"/>
        <c:tickLblPos val="nextTo"/>
        <c:crossAx val="105723776"/>
        <c:crosses val="autoZero"/>
        <c:crossBetween val="midCat"/>
        <c:majorUnit val="200"/>
        <c:minorUnit val="100"/>
      </c:valAx>
      <c:valAx>
        <c:axId val="10572377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MOS</a:t>
                </a:r>
              </a:p>
            </c:rich>
          </c:tx>
          <c:overlay val="0"/>
        </c:title>
        <c:numFmt formatCode="0.00" sourceLinked="1"/>
        <c:majorTickMark val="out"/>
        <c:minorTickMark val="in"/>
        <c:tickLblPos val="nextTo"/>
        <c:crossAx val="105721856"/>
        <c:crosses val="autoZero"/>
        <c:crossBetween val="midCat"/>
        <c:majorUnit val="1"/>
        <c:minorUnit val="0.2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0.90167</cdr:x>
      <cdr:y>0.20218</cdr:y>
    </cdr:from>
    <cdr:to>
      <cdr:x>1</cdr:x>
      <cdr:y>0.35443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001489" y="12142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6"/>
  <sheetViews>
    <sheetView zoomScale="90" zoomScaleNormal="90" workbookViewId="0">
      <selection activeCell="AP1" sqref="AP1"/>
    </sheetView>
  </sheetViews>
  <sheetFormatPr baseColWidth="10" defaultRowHeight="15" x14ac:dyDescent="0.25"/>
  <cols>
    <col min="1" max="1" width="14.85546875" style="3" bestFit="1" customWidth="1"/>
    <col min="2" max="2" width="6" style="2" bestFit="1" customWidth="1"/>
    <col min="3" max="3" width="8.28515625" style="1" bestFit="1" customWidth="1"/>
    <col min="4" max="4" width="8.85546875" style="2" bestFit="1" customWidth="1"/>
    <col min="5" max="5" width="7.140625" style="1" bestFit="1" customWidth="1"/>
    <col min="6" max="6" width="5.28515625" style="4" bestFit="1" customWidth="1"/>
    <col min="7" max="7" width="4.85546875" style="1" bestFit="1" customWidth="1"/>
    <col min="8" max="8" width="4.85546875" style="3" bestFit="1" customWidth="1"/>
    <col min="9" max="9" width="6" style="2" bestFit="1" customWidth="1"/>
    <col min="10" max="10" width="8.28515625" style="1" bestFit="1" customWidth="1"/>
    <col min="11" max="11" width="8.85546875" style="2" bestFit="1" customWidth="1"/>
    <col min="12" max="12" width="7.140625" style="1" bestFit="1" customWidth="1"/>
    <col min="13" max="13" width="5.28515625" style="4" bestFit="1" customWidth="1"/>
    <col min="14" max="14" width="4.85546875" style="1" bestFit="1" customWidth="1"/>
    <col min="15" max="15" width="4.85546875" style="3" bestFit="1" customWidth="1"/>
    <col min="16" max="16" width="2" style="1" customWidth="1"/>
    <col min="17" max="17" width="9.5703125" style="1" bestFit="1" customWidth="1"/>
    <col min="18" max="18" width="5.28515625" style="1" bestFit="1" customWidth="1"/>
    <col min="19" max="19" width="4.85546875" style="1" bestFit="1" customWidth="1"/>
    <col min="20" max="20" width="4.85546875" style="3" bestFit="1" customWidth="1"/>
    <col min="21" max="21" width="3.7109375" style="12" customWidth="1"/>
    <col min="22" max="25" width="11.42578125" style="1" customWidth="1"/>
    <col min="26" max="26" width="11.42578125" style="5" customWidth="1"/>
    <col min="27" max="27" width="11.42578125" style="1" customWidth="1"/>
    <col min="28" max="28" width="14.85546875" style="1" customWidth="1"/>
    <col min="29" max="29" width="11.42578125" style="1" customWidth="1"/>
    <col min="30" max="30" width="11.42578125" style="27" customWidth="1"/>
    <col min="31" max="31" width="3.7109375" style="12" customWidth="1"/>
    <col min="32" max="39" width="11.42578125" style="1"/>
    <col min="40" max="40" width="11.42578125" style="3"/>
    <col min="41" max="41" width="3.7109375" style="12" customWidth="1"/>
    <col min="42" max="42" width="18" style="11" bestFit="1" customWidth="1"/>
    <col min="43" max="16384" width="11.42578125" style="1"/>
  </cols>
  <sheetData>
    <row r="1" spans="1:42" x14ac:dyDescent="0.25">
      <c r="V1" s="1" t="s">
        <v>30</v>
      </c>
      <c r="AF1" t="s">
        <v>38</v>
      </c>
      <c r="AG1" s="8"/>
      <c r="AH1"/>
      <c r="AI1" s="8"/>
      <c r="AJ1"/>
      <c r="AK1"/>
      <c r="AL1"/>
      <c r="AM1"/>
      <c r="AN1" s="32"/>
    </row>
    <row r="2" spans="1:42" x14ac:dyDescent="0.25">
      <c r="A2" s="3" t="s">
        <v>0</v>
      </c>
      <c r="B2" s="2" t="s">
        <v>18</v>
      </c>
      <c r="I2" s="2" t="s">
        <v>23</v>
      </c>
      <c r="V2" s="1" t="s">
        <v>31</v>
      </c>
      <c r="X2" s="1" t="s">
        <v>32</v>
      </c>
      <c r="AF2" t="s">
        <v>39</v>
      </c>
      <c r="AG2" s="8"/>
      <c r="AH2" t="s">
        <v>40</v>
      </c>
      <c r="AI2" s="8"/>
      <c r="AJ2"/>
      <c r="AK2"/>
      <c r="AL2"/>
      <c r="AM2"/>
      <c r="AN2" s="32"/>
      <c r="AP2" s="11" t="s">
        <v>43</v>
      </c>
    </row>
    <row r="3" spans="1:42" s="42" customFormat="1" x14ac:dyDescent="0.25">
      <c r="A3" s="40" t="s">
        <v>1</v>
      </c>
      <c r="B3" s="41" t="s">
        <v>19</v>
      </c>
      <c r="C3" s="42" t="s">
        <v>20</v>
      </c>
      <c r="D3" s="41" t="s">
        <v>21</v>
      </c>
      <c r="E3" s="42" t="s">
        <v>22</v>
      </c>
      <c r="F3" s="43" t="s">
        <v>24</v>
      </c>
      <c r="G3" s="42" t="s">
        <v>25</v>
      </c>
      <c r="H3" s="40" t="s">
        <v>26</v>
      </c>
      <c r="I3" s="41" t="s">
        <v>19</v>
      </c>
      <c r="J3" s="42" t="s">
        <v>20</v>
      </c>
      <c r="K3" s="41" t="s">
        <v>21</v>
      </c>
      <c r="L3" s="42" t="s">
        <v>22</v>
      </c>
      <c r="M3" s="43" t="s">
        <v>24</v>
      </c>
      <c r="N3" s="42" t="s">
        <v>25</v>
      </c>
      <c r="O3" s="40" t="s">
        <v>26</v>
      </c>
      <c r="Q3" s="42" t="s">
        <v>28</v>
      </c>
      <c r="R3" s="42" t="s">
        <v>24</v>
      </c>
      <c r="S3" s="42" t="s">
        <v>25</v>
      </c>
      <c r="T3" s="40" t="s">
        <v>26</v>
      </c>
      <c r="U3" s="44"/>
      <c r="V3" s="42" t="s">
        <v>33</v>
      </c>
      <c r="W3" s="42" t="s">
        <v>24</v>
      </c>
      <c r="X3" s="42" t="s">
        <v>33</v>
      </c>
      <c r="Y3" s="42" t="s">
        <v>24</v>
      </c>
      <c r="Z3" s="45" t="s">
        <v>34</v>
      </c>
      <c r="AA3" s="42" t="s">
        <v>35</v>
      </c>
      <c r="AB3" s="42" t="s">
        <v>36</v>
      </c>
      <c r="AC3" s="42" t="s">
        <v>37</v>
      </c>
      <c r="AD3" s="46" t="s">
        <v>42</v>
      </c>
      <c r="AE3" s="44"/>
      <c r="AF3" s="42" t="s">
        <v>33</v>
      </c>
      <c r="AG3" s="43" t="s">
        <v>24</v>
      </c>
      <c r="AH3" s="42" t="s">
        <v>33</v>
      </c>
      <c r="AI3" s="43" t="s">
        <v>24</v>
      </c>
      <c r="AJ3" s="45" t="s">
        <v>34</v>
      </c>
      <c r="AK3" s="42" t="s">
        <v>35</v>
      </c>
      <c r="AL3" s="42" t="s">
        <v>41</v>
      </c>
      <c r="AM3" s="42" t="s">
        <v>37</v>
      </c>
      <c r="AN3" s="46" t="s">
        <v>42</v>
      </c>
      <c r="AO3" s="44"/>
      <c r="AP3" s="49">
        <f>(AVERAGE(AN4:AN7)+AVERAGE(AD4:AD7))/2</f>
        <v>0.59682113713541352</v>
      </c>
    </row>
    <row r="4" spans="1:42" s="18" customFormat="1" x14ac:dyDescent="0.25">
      <c r="A4" s="16"/>
      <c r="B4" s="17">
        <v>27</v>
      </c>
      <c r="C4" s="18">
        <v>2756.35</v>
      </c>
      <c r="D4" s="17">
        <v>3445443</v>
      </c>
      <c r="E4" s="18">
        <v>38.762</v>
      </c>
      <c r="F4" s="19">
        <v>7.2727272727272725</v>
      </c>
      <c r="G4" s="18">
        <v>1.0090499582190235</v>
      </c>
      <c r="H4" s="16">
        <v>0.29814973078383816</v>
      </c>
      <c r="I4" s="17">
        <v>31</v>
      </c>
      <c r="J4" s="18">
        <v>1254.3496</v>
      </c>
      <c r="K4" s="17">
        <v>1569624</v>
      </c>
      <c r="L4" s="18">
        <v>38.070300000000003</v>
      </c>
      <c r="M4" s="19">
        <v>7.7272727272727275</v>
      </c>
      <c r="N4" s="18">
        <v>1.0090499582190235</v>
      </c>
      <c r="O4" s="16">
        <v>0.29814973078383816</v>
      </c>
      <c r="Q4" s="18" t="s">
        <v>27</v>
      </c>
      <c r="R4" s="18">
        <v>9.3636363636363633</v>
      </c>
      <c r="S4" s="18">
        <v>0.67419986246323904</v>
      </c>
      <c r="T4" s="16">
        <v>0.19920966831285852</v>
      </c>
      <c r="U4" s="20"/>
      <c r="V4" s="18">
        <f>J5</f>
        <v>825.35440000000006</v>
      </c>
      <c r="W4" s="18">
        <f>M5</f>
        <v>6.7272727272727275</v>
      </c>
      <c r="X4" s="18">
        <f>J4</f>
        <v>1254.3496</v>
      </c>
      <c r="Y4" s="18">
        <f>M4</f>
        <v>7.7272727272727275</v>
      </c>
      <c r="Z4" s="21">
        <f>(Y4-W4)/(X4-V4)</f>
        <v>2.3310284124391139E-3</v>
      </c>
      <c r="AA4" s="18">
        <f>W4-Z4*V4</f>
        <v>4.8033481705410903</v>
      </c>
      <c r="AB4" s="18">
        <f>(F4-AA4)/Z4</f>
        <v>1059.3517818181815</v>
      </c>
      <c r="AC4" s="18">
        <f>C4-AB4</f>
        <v>1696.9982181818184</v>
      </c>
      <c r="AD4" s="28">
        <f>1-AB4/C4</f>
        <v>0.61566862632895614</v>
      </c>
      <c r="AE4" s="20"/>
      <c r="AF4" s="22"/>
      <c r="AG4" s="23"/>
      <c r="AH4" s="22"/>
      <c r="AI4" s="23"/>
      <c r="AJ4" s="22"/>
      <c r="AK4" s="22"/>
      <c r="AL4" s="22"/>
      <c r="AM4" s="22"/>
      <c r="AN4" s="33"/>
      <c r="AO4" s="20"/>
      <c r="AP4" s="51"/>
    </row>
    <row r="5" spans="1:42" x14ac:dyDescent="0.25">
      <c r="B5" s="2">
        <v>30</v>
      </c>
      <c r="C5" s="1">
        <v>1823.04</v>
      </c>
      <c r="D5" s="2">
        <v>2278803</v>
      </c>
      <c r="E5" s="1">
        <v>37.21</v>
      </c>
      <c r="F5" s="4">
        <v>6.4545454545454541</v>
      </c>
      <c r="G5" s="1">
        <v>1.2135597524338366</v>
      </c>
      <c r="H5" s="3">
        <v>0.35857740296314727</v>
      </c>
      <c r="I5" s="2">
        <v>34</v>
      </c>
      <c r="J5" s="1">
        <v>825.35440000000006</v>
      </c>
      <c r="K5" s="2">
        <v>1033380</v>
      </c>
      <c r="L5" s="1">
        <v>36.6036</v>
      </c>
      <c r="M5" s="4">
        <v>6.7272727272727275</v>
      </c>
      <c r="N5" s="1">
        <v>0.46709936649691436</v>
      </c>
      <c r="O5" s="3">
        <v>0.13801650675072671</v>
      </c>
      <c r="V5" s="1">
        <f>J6</f>
        <v>548.5856</v>
      </c>
      <c r="W5" s="1">
        <f>M6</f>
        <v>5.0909090909090908</v>
      </c>
      <c r="X5" s="1">
        <f>J5</f>
        <v>825.35440000000006</v>
      </c>
      <c r="Y5" s="1">
        <f>M5</f>
        <v>6.7272727272727275</v>
      </c>
      <c r="Z5" s="5">
        <f t="shared" ref="Z5:Z33" si="0">(Y5-W5)/(X5-V5)</f>
        <v>5.9123847643362849E-3</v>
      </c>
      <c r="AA5" s="1">
        <f t="shared" ref="AA5:AA33" si="1">W5-Z5*V5</f>
        <v>1.8474599475348112</v>
      </c>
      <c r="AB5" s="1">
        <f t="shared" ref="AB5:AB33" si="2">(F5-AA5)/Z5</f>
        <v>779.22626666666667</v>
      </c>
      <c r="AC5" s="1">
        <f t="shared" ref="AC5:AC33" si="3">C5-AB5</f>
        <v>1043.8137333333334</v>
      </c>
      <c r="AD5" s="29">
        <f>1-AB5/C5</f>
        <v>0.57256765256567776</v>
      </c>
      <c r="AF5" s="1">
        <f>C5</f>
        <v>1823.04</v>
      </c>
      <c r="AG5" s="4">
        <f>F5</f>
        <v>6.4545454545454541</v>
      </c>
      <c r="AH5" s="1">
        <f>C4</f>
        <v>2756.35</v>
      </c>
      <c r="AI5" s="4">
        <f>F4</f>
        <v>7.2727272727272725</v>
      </c>
      <c r="AJ5" s="5">
        <f>(AI5-AG5)/(AH5-AF5)</f>
        <v>8.7664529275569578E-4</v>
      </c>
      <c r="AK5" s="1">
        <f>AG5-AJ5*AF5</f>
        <v>4.8563860200401106</v>
      </c>
      <c r="AL5" s="1">
        <f>(M5-AK5)/AJ5</f>
        <v>2134.1433333333339</v>
      </c>
      <c r="AM5" s="1">
        <f>AL5-J5</f>
        <v>1308.7889333333337</v>
      </c>
      <c r="AN5" s="29">
        <f>1-J5/AL5</f>
        <v>0.61326196459781679</v>
      </c>
    </row>
    <row r="6" spans="1:42" x14ac:dyDescent="0.25">
      <c r="B6" s="2">
        <v>33</v>
      </c>
      <c r="C6" s="1">
        <v>1222.46</v>
      </c>
      <c r="D6" s="2">
        <v>1528078</v>
      </c>
      <c r="E6" s="1">
        <v>35.56</v>
      </c>
      <c r="F6" s="4">
        <v>4.9090909090909092</v>
      </c>
      <c r="G6" s="1">
        <v>0.70064904974537257</v>
      </c>
      <c r="H6" s="3">
        <v>0.20702476012609039</v>
      </c>
      <c r="I6" s="2">
        <v>37</v>
      </c>
      <c r="J6" s="1">
        <v>548.5856</v>
      </c>
      <c r="K6" s="2">
        <v>687419</v>
      </c>
      <c r="L6" s="1">
        <v>35.176299999999998</v>
      </c>
      <c r="M6" s="4">
        <v>5.0909090909090908</v>
      </c>
      <c r="N6" s="1">
        <v>0.70064904974537257</v>
      </c>
      <c r="O6" s="3">
        <v>0.20702476012609039</v>
      </c>
      <c r="V6" s="1">
        <f>J7</f>
        <v>361.5992</v>
      </c>
      <c r="W6" s="1">
        <f>M7</f>
        <v>3.0909090909090908</v>
      </c>
      <c r="X6" s="1">
        <f>J6</f>
        <v>548.5856</v>
      </c>
      <c r="Y6" s="1">
        <f>M6</f>
        <v>5.0909090909090908</v>
      </c>
      <c r="Z6" s="5">
        <f t="shared" si="0"/>
        <v>1.0695965054142975E-2</v>
      </c>
      <c r="AA6" s="1">
        <f t="shared" si="1"/>
        <v>-0.77674331589696566</v>
      </c>
      <c r="AB6" s="1">
        <f t="shared" si="2"/>
        <v>531.58683636363639</v>
      </c>
      <c r="AC6" s="1">
        <f t="shared" si="3"/>
        <v>690.87316363636364</v>
      </c>
      <c r="AD6" s="29">
        <f>1-AB6/C6</f>
        <v>0.56514991381015633</v>
      </c>
      <c r="AF6" s="1">
        <f>C6</f>
        <v>1222.46</v>
      </c>
      <c r="AG6" s="4">
        <f>F6</f>
        <v>4.9090909090909092</v>
      </c>
      <c r="AH6" s="1">
        <f>C5</f>
        <v>1823.04</v>
      </c>
      <c r="AI6" s="4">
        <f>F5</f>
        <v>6.4545454545454541</v>
      </c>
      <c r="AJ6" s="5">
        <f t="shared" ref="AJ6" si="4">(AI6-AG6)/(AH6-AF6)</f>
        <v>2.5732700813456077E-3</v>
      </c>
      <c r="AK6" s="1">
        <f t="shared" ref="AK6" si="5">AG6-AJ6*AF6</f>
        <v>1.7633711654491577</v>
      </c>
      <c r="AL6" s="1">
        <f t="shared" ref="AL6" si="6">(M6-AK6)/AJ6</f>
        <v>1293.1164705882352</v>
      </c>
      <c r="AM6" s="1">
        <f>J6-AL6</f>
        <v>-744.53087058823519</v>
      </c>
      <c r="AN6" s="29">
        <f t="shared" ref="AN6:AN7" si="7">1-J6/AL6</f>
        <v>0.57576474163193514</v>
      </c>
    </row>
    <row r="7" spans="1:42" x14ac:dyDescent="0.25">
      <c r="B7" s="2">
        <v>36</v>
      </c>
      <c r="C7" s="1">
        <v>844.81</v>
      </c>
      <c r="D7" s="2">
        <v>1056017</v>
      </c>
      <c r="E7" s="1">
        <v>33.926000000000002</v>
      </c>
      <c r="F7" s="4">
        <v>1.8181818181818181</v>
      </c>
      <c r="G7" s="1">
        <v>0.98164981721404265</v>
      </c>
      <c r="H7" s="3">
        <v>0.29005365526494797</v>
      </c>
      <c r="I7" s="2">
        <v>40</v>
      </c>
      <c r="J7" s="1">
        <v>361.5992</v>
      </c>
      <c r="K7" s="2">
        <v>453686</v>
      </c>
      <c r="L7" s="1">
        <v>33.712000000000003</v>
      </c>
      <c r="M7" s="4">
        <v>3.0909090909090908</v>
      </c>
      <c r="N7" s="1">
        <v>0.94387980744853883</v>
      </c>
      <c r="O7" s="3">
        <v>0.27889353563800323</v>
      </c>
      <c r="V7" s="14"/>
      <c r="W7" s="14"/>
      <c r="X7" s="14"/>
      <c r="Y7" s="14"/>
      <c r="Z7" s="15"/>
      <c r="AA7" s="14"/>
      <c r="AB7" s="14"/>
      <c r="AC7" s="14"/>
      <c r="AD7" s="29"/>
      <c r="AF7" s="1">
        <f>C7</f>
        <v>844.81</v>
      </c>
      <c r="AG7" s="4">
        <f>F7</f>
        <v>1.8181818181818181</v>
      </c>
      <c r="AH7" s="1">
        <f>C6</f>
        <v>1222.46</v>
      </c>
      <c r="AI7" s="4">
        <f>F6</f>
        <v>4.9090909090909092</v>
      </c>
      <c r="AJ7" s="5">
        <f t="shared" ref="AJ7" si="8">(AI7-AG7)/(AH7-AF7)</f>
        <v>8.1845864978395081E-3</v>
      </c>
      <c r="AK7" s="1">
        <f t="shared" ref="AK7" si="9">AG7-AJ7*AF7</f>
        <v>-5.0962387010579757</v>
      </c>
      <c r="AL7" s="1">
        <f t="shared" ref="AL7" si="10">(M7-AK7)/AJ7</f>
        <v>1000.3129411764706</v>
      </c>
      <c r="AM7" s="1">
        <f>J7-AL7</f>
        <v>-638.71374117647065</v>
      </c>
      <c r="AN7" s="29">
        <f t="shared" si="7"/>
        <v>0.63851392387793937</v>
      </c>
    </row>
    <row r="8" spans="1:42" s="18" customFormat="1" x14ac:dyDescent="0.25">
      <c r="A8" s="16"/>
      <c r="B8" s="17"/>
      <c r="D8" s="17"/>
      <c r="F8" s="19"/>
      <c r="H8" s="16"/>
      <c r="I8" s="17"/>
      <c r="K8" s="17"/>
      <c r="M8" s="19"/>
      <c r="O8" s="16"/>
      <c r="T8" s="16"/>
      <c r="U8" s="20"/>
      <c r="Z8" s="21"/>
      <c r="AD8" s="30"/>
      <c r="AE8" s="20"/>
      <c r="AN8" s="30"/>
      <c r="AO8" s="20"/>
      <c r="AP8" s="26"/>
    </row>
    <row r="9" spans="1:42" x14ac:dyDescent="0.25">
      <c r="A9" s="3" t="s">
        <v>2</v>
      </c>
      <c r="B9" s="2" t="s">
        <v>18</v>
      </c>
      <c r="I9" s="2" t="s">
        <v>23</v>
      </c>
      <c r="V9" s="1" t="s">
        <v>31</v>
      </c>
      <c r="X9" s="1" t="s">
        <v>32</v>
      </c>
      <c r="AF9" t="s">
        <v>39</v>
      </c>
      <c r="AG9" s="8"/>
      <c r="AH9" t="s">
        <v>40</v>
      </c>
      <c r="AI9" s="8"/>
      <c r="AJ9"/>
      <c r="AK9"/>
      <c r="AL9"/>
      <c r="AM9"/>
      <c r="AN9" s="32"/>
    </row>
    <row r="10" spans="1:42" s="42" customFormat="1" x14ac:dyDescent="0.25">
      <c r="A10" s="40" t="s">
        <v>3</v>
      </c>
      <c r="B10" s="41" t="s">
        <v>19</v>
      </c>
      <c r="C10" s="42" t="s">
        <v>20</v>
      </c>
      <c r="D10" s="41" t="s">
        <v>21</v>
      </c>
      <c r="E10" s="42" t="s">
        <v>22</v>
      </c>
      <c r="F10" s="43" t="s">
        <v>24</v>
      </c>
      <c r="G10" s="42" t="s">
        <v>25</v>
      </c>
      <c r="H10" s="40" t="s">
        <v>26</v>
      </c>
      <c r="I10" s="41" t="s">
        <v>19</v>
      </c>
      <c r="J10" s="42" t="s">
        <v>20</v>
      </c>
      <c r="K10" s="41" t="s">
        <v>21</v>
      </c>
      <c r="L10" s="42" t="s">
        <v>22</v>
      </c>
      <c r="M10" s="43" t="s">
        <v>24</v>
      </c>
      <c r="N10" s="42" t="s">
        <v>25</v>
      </c>
      <c r="O10" s="40" t="s">
        <v>26</v>
      </c>
      <c r="Q10" s="42" t="s">
        <v>28</v>
      </c>
      <c r="R10" s="42" t="s">
        <v>24</v>
      </c>
      <c r="S10" s="42" t="s">
        <v>25</v>
      </c>
      <c r="T10" s="40" t="s">
        <v>26</v>
      </c>
      <c r="U10" s="44"/>
      <c r="V10" s="42" t="s">
        <v>33</v>
      </c>
      <c r="W10" s="42" t="s">
        <v>24</v>
      </c>
      <c r="X10" s="42" t="s">
        <v>33</v>
      </c>
      <c r="Y10" s="42" t="s">
        <v>24</v>
      </c>
      <c r="Z10" s="45" t="s">
        <v>34</v>
      </c>
      <c r="AA10" s="42" t="s">
        <v>35</v>
      </c>
      <c r="AB10" s="42" t="s">
        <v>36</v>
      </c>
      <c r="AC10" s="42" t="s">
        <v>37</v>
      </c>
      <c r="AD10" s="46" t="s">
        <v>42</v>
      </c>
      <c r="AE10" s="44"/>
      <c r="AF10" s="42" t="s">
        <v>33</v>
      </c>
      <c r="AG10" s="43" t="s">
        <v>24</v>
      </c>
      <c r="AH10" s="42" t="s">
        <v>33</v>
      </c>
      <c r="AI10" s="43" t="s">
        <v>24</v>
      </c>
      <c r="AJ10" s="45" t="s">
        <v>34</v>
      </c>
      <c r="AK10" s="42" t="s">
        <v>35</v>
      </c>
      <c r="AL10" s="42" t="s">
        <v>41</v>
      </c>
      <c r="AM10" s="42" t="s">
        <v>37</v>
      </c>
      <c r="AN10" s="46" t="s">
        <v>42</v>
      </c>
      <c r="AO10" s="44"/>
      <c r="AP10" s="49">
        <f>(AVERAGE(AN11:AN14)+AVERAGE(AD11:AD14))/2</f>
        <v>0.63474847202877882</v>
      </c>
    </row>
    <row r="11" spans="1:42" s="18" customFormat="1" x14ac:dyDescent="0.25">
      <c r="A11" s="16"/>
      <c r="B11" s="17">
        <v>27</v>
      </c>
      <c r="C11" s="18">
        <v>3721.25</v>
      </c>
      <c r="D11" s="17">
        <v>4651566</v>
      </c>
      <c r="E11" s="18">
        <v>36.784999999999997</v>
      </c>
      <c r="F11" s="19">
        <v>6.8181818181818183</v>
      </c>
      <c r="G11" s="18">
        <v>0.98164981721404232</v>
      </c>
      <c r="H11" s="16">
        <v>0.29005365526494786</v>
      </c>
      <c r="I11" s="17">
        <v>31</v>
      </c>
      <c r="J11" s="18">
        <v>1825.9064000000001</v>
      </c>
      <c r="K11" s="17">
        <v>2284070</v>
      </c>
      <c r="L11" s="18">
        <v>35.599699999999999</v>
      </c>
      <c r="M11" s="19">
        <v>7.5454545454545459</v>
      </c>
      <c r="N11" s="18">
        <v>0.82019953226472575</v>
      </c>
      <c r="O11" s="16">
        <v>0.24234902121731999</v>
      </c>
      <c r="Q11" s="18" t="s">
        <v>27</v>
      </c>
      <c r="R11" s="18">
        <v>9.454545454545455</v>
      </c>
      <c r="S11" s="18">
        <v>0.5222329678670955</v>
      </c>
      <c r="T11" s="16">
        <v>0.15430714555584218</v>
      </c>
      <c r="U11" s="20"/>
      <c r="V11" s="18">
        <f>J12</f>
        <v>1150.6063999999999</v>
      </c>
      <c r="W11" s="18">
        <f>M12</f>
        <v>6.4545454545454541</v>
      </c>
      <c r="X11" s="18">
        <f>J11</f>
        <v>1825.9064000000001</v>
      </c>
      <c r="Y11" s="18">
        <f>M11</f>
        <v>7.5454545454545459</v>
      </c>
      <c r="Z11" s="21">
        <f t="shared" si="0"/>
        <v>1.615443641209968E-3</v>
      </c>
      <c r="AA11" s="18">
        <f t="shared" si="1"/>
        <v>4.5958056621299619</v>
      </c>
      <c r="AB11" s="18">
        <f t="shared" si="2"/>
        <v>1375.7063999999998</v>
      </c>
      <c r="AC11" s="18">
        <f t="shared" si="3"/>
        <v>2345.5436</v>
      </c>
      <c r="AD11" s="28">
        <f t="shared" ref="AD11:AD13" si="11">1-AB11/C11</f>
        <v>0.63031067517635209</v>
      </c>
      <c r="AE11" s="20"/>
      <c r="AF11" s="24"/>
      <c r="AG11" s="24"/>
      <c r="AH11" s="24"/>
      <c r="AI11" s="24"/>
      <c r="AJ11" s="25"/>
      <c r="AK11" s="24"/>
      <c r="AL11" s="24"/>
      <c r="AM11" s="24"/>
      <c r="AN11" s="28"/>
      <c r="AO11" s="20"/>
      <c r="AP11" s="51"/>
    </row>
    <row r="12" spans="1:42" x14ac:dyDescent="0.25">
      <c r="B12" s="2">
        <v>30</v>
      </c>
      <c r="C12" s="1">
        <v>2390.92</v>
      </c>
      <c r="D12" s="2">
        <v>2988648</v>
      </c>
      <c r="E12" s="1">
        <v>35.128999999999998</v>
      </c>
      <c r="F12" s="4">
        <v>5.7272727272727275</v>
      </c>
      <c r="G12" s="1">
        <v>1.4206272622267315</v>
      </c>
      <c r="H12" s="3">
        <v>0.41976081791298547</v>
      </c>
      <c r="I12" s="2">
        <v>34</v>
      </c>
      <c r="J12" s="1">
        <v>1150.6063999999999</v>
      </c>
      <c r="K12" s="2">
        <v>1439945</v>
      </c>
      <c r="L12" s="1">
        <v>34.024900000000002</v>
      </c>
      <c r="M12" s="4">
        <v>6.4545454545454541</v>
      </c>
      <c r="N12" s="1">
        <v>1.2933395813657274</v>
      </c>
      <c r="O12" s="3">
        <v>0.38215040281739321</v>
      </c>
      <c r="V12" s="1">
        <f>J13</f>
        <v>725.53200000000004</v>
      </c>
      <c r="W12" s="1">
        <f>M13</f>
        <v>4.9090909090909092</v>
      </c>
      <c r="X12" s="1">
        <f>J12</f>
        <v>1150.6063999999999</v>
      </c>
      <c r="Y12" s="1">
        <f>M12</f>
        <v>6.4545454545454541</v>
      </c>
      <c r="Z12" s="5">
        <f t="shared" si="0"/>
        <v>3.6357271702425397E-3</v>
      </c>
      <c r="AA12" s="1">
        <f t="shared" si="1"/>
        <v>2.2712545038104985</v>
      </c>
      <c r="AB12" s="1">
        <f t="shared" si="2"/>
        <v>950.57138823529419</v>
      </c>
      <c r="AC12" s="1">
        <f t="shared" si="3"/>
        <v>1440.3486117647058</v>
      </c>
      <c r="AD12" s="29">
        <f t="shared" si="11"/>
        <v>0.60242442731864965</v>
      </c>
      <c r="AF12" s="1">
        <f>C12</f>
        <v>2390.92</v>
      </c>
      <c r="AG12" s="1">
        <f>F12</f>
        <v>5.7272727272727275</v>
      </c>
      <c r="AH12" s="1">
        <f>C11</f>
        <v>3721.25</v>
      </c>
      <c r="AI12" s="1">
        <f>F11</f>
        <v>6.8181818181818183</v>
      </c>
      <c r="AJ12" s="5">
        <f t="shared" ref="AJ12:AJ14" si="12">(AI12-AG12)/(AH12-AF12)</f>
        <v>8.200289333541985E-4</v>
      </c>
      <c r="AK12" s="1">
        <f t="shared" ref="AK12:AK14" si="13">AG12-AJ12*AF12</f>
        <v>3.766649149937507</v>
      </c>
      <c r="AL12" s="1">
        <f t="shared" ref="AL12:AL14" si="14">(M12-AK12)/AJ12</f>
        <v>3277.8066666666664</v>
      </c>
      <c r="AM12" s="1">
        <f t="shared" ref="AM12:AM14" si="15">J12-AL12</f>
        <v>-2127.2002666666667</v>
      </c>
      <c r="AN12" s="29">
        <f t="shared" ref="AN12:AN14" si="16">1-J12/AL12</f>
        <v>0.64897063280120237</v>
      </c>
    </row>
    <row r="13" spans="1:42" x14ac:dyDescent="0.25">
      <c r="B13" s="2">
        <v>33</v>
      </c>
      <c r="C13" s="1">
        <v>1540.26</v>
      </c>
      <c r="D13" s="2">
        <v>1925331</v>
      </c>
      <c r="E13" s="1">
        <v>33.463999999999999</v>
      </c>
      <c r="F13" s="4">
        <v>3.7272727272727271</v>
      </c>
      <c r="G13" s="1">
        <v>1.4893561757289016</v>
      </c>
      <c r="H13" s="3">
        <v>0.44006854092593245</v>
      </c>
      <c r="I13" s="2">
        <v>37</v>
      </c>
      <c r="J13" s="1">
        <v>725.53200000000004</v>
      </c>
      <c r="K13" s="2">
        <v>908602</v>
      </c>
      <c r="L13" s="1">
        <v>32.541600000000003</v>
      </c>
      <c r="M13" s="4">
        <v>4.9090909090909092</v>
      </c>
      <c r="N13" s="1">
        <v>1.2210278829367875</v>
      </c>
      <c r="O13" s="3">
        <v>0.36078405396271063</v>
      </c>
      <c r="V13" s="1">
        <f>J14</f>
        <v>449.33920000000001</v>
      </c>
      <c r="W13" s="1">
        <f>M14</f>
        <v>2.9090909090909092</v>
      </c>
      <c r="X13" s="1">
        <f>J13</f>
        <v>725.53200000000004</v>
      </c>
      <c r="Y13" s="1">
        <f>M13</f>
        <v>4.9090909090909092</v>
      </c>
      <c r="Z13" s="5">
        <f t="shared" si="0"/>
        <v>7.241318383390153E-3</v>
      </c>
      <c r="AA13" s="1">
        <f t="shared" si="1"/>
        <v>-0.34471730024691549</v>
      </c>
      <c r="AB13" s="1">
        <f t="shared" si="2"/>
        <v>562.32716363636371</v>
      </c>
      <c r="AC13" s="1">
        <f t="shared" si="3"/>
        <v>977.93283636363628</v>
      </c>
      <c r="AD13" s="29">
        <f t="shared" si="11"/>
        <v>0.6349141290195397</v>
      </c>
      <c r="AF13" s="1">
        <f>C13</f>
        <v>1540.26</v>
      </c>
      <c r="AG13" s="1">
        <f>F13</f>
        <v>3.7272727272727271</v>
      </c>
      <c r="AH13" s="1">
        <f>C12</f>
        <v>2390.92</v>
      </c>
      <c r="AI13" s="1">
        <f>F12</f>
        <v>5.7272727272727275</v>
      </c>
      <c r="AJ13" s="5">
        <f t="shared" si="12"/>
        <v>2.3511156043542663E-3</v>
      </c>
      <c r="AK13" s="1">
        <f t="shared" si="13"/>
        <v>0.1059434065100251</v>
      </c>
      <c r="AL13" s="1">
        <f t="shared" si="14"/>
        <v>2042.9227272727276</v>
      </c>
      <c r="AM13" s="1">
        <f t="shared" si="15"/>
        <v>-1317.3907272727274</v>
      </c>
      <c r="AN13" s="29">
        <f t="shared" si="16"/>
        <v>0.64485587716351134</v>
      </c>
    </row>
    <row r="14" spans="1:42" x14ac:dyDescent="0.25">
      <c r="B14" s="2">
        <v>36</v>
      </c>
      <c r="C14" s="1">
        <v>1005.68</v>
      </c>
      <c r="D14" s="2">
        <v>1257094</v>
      </c>
      <c r="E14" s="1">
        <v>31.850999999999999</v>
      </c>
      <c r="F14" s="4">
        <v>2.0909090909090908</v>
      </c>
      <c r="G14" s="1">
        <v>1.3751033019046572</v>
      </c>
      <c r="H14" s="3">
        <v>0.40630959440944664</v>
      </c>
      <c r="I14" s="2">
        <v>40</v>
      </c>
      <c r="J14" s="1">
        <v>449.33920000000001</v>
      </c>
      <c r="K14" s="2">
        <v>563361</v>
      </c>
      <c r="L14" s="1">
        <v>31.0747</v>
      </c>
      <c r="M14" s="4">
        <v>2.9090909090909092</v>
      </c>
      <c r="N14" s="1">
        <v>0.8312094145936334</v>
      </c>
      <c r="O14" s="3">
        <v>0.24560217377491914</v>
      </c>
      <c r="V14" s="14"/>
      <c r="W14" s="14"/>
      <c r="X14" s="14"/>
      <c r="Y14" s="14"/>
      <c r="Z14" s="15"/>
      <c r="AA14" s="14"/>
      <c r="AB14" s="14"/>
      <c r="AC14" s="14"/>
      <c r="AD14" s="29"/>
      <c r="AF14" s="1">
        <f>C14</f>
        <v>1005.68</v>
      </c>
      <c r="AG14" s="1">
        <f>F14</f>
        <v>2.0909090909090908</v>
      </c>
      <c r="AH14" s="1">
        <f>C13</f>
        <v>1540.26</v>
      </c>
      <c r="AI14" s="1">
        <f>F13</f>
        <v>3.7272727272727271</v>
      </c>
      <c r="AJ14" s="5">
        <f t="shared" si="12"/>
        <v>3.0610266683445621E-3</v>
      </c>
      <c r="AK14" s="1">
        <f t="shared" si="13"/>
        <v>-0.98750420891166835</v>
      </c>
      <c r="AL14" s="1">
        <f t="shared" si="14"/>
        <v>1272.97</v>
      </c>
      <c r="AM14" s="1">
        <f t="shared" si="15"/>
        <v>-823.63080000000002</v>
      </c>
      <c r="AN14" s="29">
        <f t="shared" si="16"/>
        <v>0.64701509069341778</v>
      </c>
    </row>
    <row r="15" spans="1:42" s="18" customFormat="1" x14ac:dyDescent="0.25">
      <c r="A15" s="16"/>
      <c r="B15" s="17"/>
      <c r="D15" s="17"/>
      <c r="F15" s="19"/>
      <c r="H15" s="16"/>
      <c r="I15" s="17"/>
      <c r="K15" s="17"/>
      <c r="M15" s="19"/>
      <c r="O15" s="16"/>
      <c r="T15" s="16"/>
      <c r="U15" s="20"/>
      <c r="Z15" s="21"/>
      <c r="AD15" s="30"/>
      <c r="AE15" s="20"/>
      <c r="AN15" s="30"/>
      <c r="AO15" s="20"/>
      <c r="AP15" s="26"/>
    </row>
    <row r="16" spans="1:42" x14ac:dyDescent="0.25">
      <c r="A16" s="3" t="s">
        <v>4</v>
      </c>
      <c r="B16" s="2" t="s">
        <v>18</v>
      </c>
      <c r="I16" s="2" t="s">
        <v>23</v>
      </c>
      <c r="V16" s="1" t="s">
        <v>31</v>
      </c>
      <c r="X16" s="1" t="s">
        <v>32</v>
      </c>
      <c r="AF16" t="s">
        <v>39</v>
      </c>
      <c r="AG16" s="8"/>
      <c r="AH16" t="s">
        <v>40</v>
      </c>
      <c r="AI16" s="8"/>
      <c r="AJ16"/>
      <c r="AK16"/>
      <c r="AL16"/>
      <c r="AM16"/>
      <c r="AN16" s="32"/>
    </row>
    <row r="17" spans="1:42" s="42" customFormat="1" x14ac:dyDescent="0.25">
      <c r="A17" s="40" t="s">
        <v>5</v>
      </c>
      <c r="B17" s="41" t="s">
        <v>19</v>
      </c>
      <c r="C17" s="42" t="s">
        <v>20</v>
      </c>
      <c r="D17" s="41" t="s">
        <v>21</v>
      </c>
      <c r="E17" s="42" t="s">
        <v>22</v>
      </c>
      <c r="F17" s="43" t="s">
        <v>24</v>
      </c>
      <c r="G17" s="42" t="s">
        <v>25</v>
      </c>
      <c r="H17" s="40" t="s">
        <v>26</v>
      </c>
      <c r="I17" s="41" t="s">
        <v>19</v>
      </c>
      <c r="J17" s="42" t="s">
        <v>20</v>
      </c>
      <c r="K17" s="41" t="s">
        <v>21</v>
      </c>
      <c r="L17" s="42" t="s">
        <v>22</v>
      </c>
      <c r="M17" s="43" t="s">
        <v>24</v>
      </c>
      <c r="N17" s="42" t="s">
        <v>25</v>
      </c>
      <c r="O17" s="40" t="s">
        <v>26</v>
      </c>
      <c r="Q17" s="42" t="s">
        <v>28</v>
      </c>
      <c r="R17" s="42" t="s">
        <v>24</v>
      </c>
      <c r="S17" s="42" t="s">
        <v>25</v>
      </c>
      <c r="T17" s="40" t="s">
        <v>26</v>
      </c>
      <c r="U17" s="44"/>
      <c r="V17" s="42" t="s">
        <v>33</v>
      </c>
      <c r="W17" s="42" t="s">
        <v>24</v>
      </c>
      <c r="X17" s="42" t="s">
        <v>33</v>
      </c>
      <c r="Y17" s="42" t="s">
        <v>24</v>
      </c>
      <c r="Z17" s="45" t="s">
        <v>34</v>
      </c>
      <c r="AA17" s="42" t="s">
        <v>35</v>
      </c>
      <c r="AB17" s="42" t="s">
        <v>36</v>
      </c>
      <c r="AC17" s="42" t="s">
        <v>37</v>
      </c>
      <c r="AD17" s="46" t="s">
        <v>42</v>
      </c>
      <c r="AE17" s="44"/>
      <c r="AF17" s="42" t="s">
        <v>33</v>
      </c>
      <c r="AG17" s="43" t="s">
        <v>24</v>
      </c>
      <c r="AH17" s="42" t="s">
        <v>33</v>
      </c>
      <c r="AI17" s="43" t="s">
        <v>24</v>
      </c>
      <c r="AJ17" s="45" t="s">
        <v>34</v>
      </c>
      <c r="AK17" s="42" t="s">
        <v>35</v>
      </c>
      <c r="AL17" s="42" t="s">
        <v>41</v>
      </c>
      <c r="AM17" s="42" t="s">
        <v>37</v>
      </c>
      <c r="AN17" s="46" t="s">
        <v>42</v>
      </c>
      <c r="AO17" s="44"/>
      <c r="AP17" s="49">
        <f>(AVERAGE(AN18:AN21)+AVERAGE(AD18:AD21))/2</f>
        <v>0.65092507215787343</v>
      </c>
    </row>
    <row r="18" spans="1:42" s="18" customFormat="1" x14ac:dyDescent="0.25">
      <c r="A18" s="16"/>
      <c r="B18" s="17">
        <v>27</v>
      </c>
      <c r="C18" s="18">
        <v>6702.81</v>
      </c>
      <c r="D18" s="17">
        <v>8378513</v>
      </c>
      <c r="E18" s="18">
        <v>36.301000000000002</v>
      </c>
      <c r="F18" s="19">
        <v>8.2727272727272734</v>
      </c>
      <c r="G18" s="18">
        <v>0.904534033733288</v>
      </c>
      <c r="H18" s="16">
        <v>0.26726781607364292</v>
      </c>
      <c r="I18" s="17">
        <v>31</v>
      </c>
      <c r="J18" s="18">
        <v>3144.6904</v>
      </c>
      <c r="K18" s="17">
        <v>3934370</v>
      </c>
      <c r="L18" s="18">
        <v>35.490299999999998</v>
      </c>
      <c r="M18" s="19">
        <v>9</v>
      </c>
      <c r="N18" s="18">
        <v>0.44721359549995793</v>
      </c>
      <c r="O18" s="16">
        <v>0.13214074488098124</v>
      </c>
      <c r="Q18" s="18" t="s">
        <v>27</v>
      </c>
      <c r="R18" s="18">
        <v>9.7272727272727266</v>
      </c>
      <c r="S18" s="18">
        <v>0.46709936649692041</v>
      </c>
      <c r="T18" s="16">
        <v>0.13801650675072852</v>
      </c>
      <c r="U18" s="20"/>
      <c r="V18" s="18">
        <f>J19</f>
        <v>2071.3960000000002</v>
      </c>
      <c r="W18" s="18">
        <f>M19</f>
        <v>8.2727272727272734</v>
      </c>
      <c r="X18" s="18">
        <f>J18</f>
        <v>3144.6904</v>
      </c>
      <c r="Y18" s="18">
        <f>M18</f>
        <v>9</v>
      </c>
      <c r="Z18" s="21">
        <f t="shared" si="0"/>
        <v>6.7760786534684875E-4</v>
      </c>
      <c r="AA18" s="18">
        <f t="shared" si="1"/>
        <v>6.8691330508792721</v>
      </c>
      <c r="AB18" s="18">
        <f t="shared" si="2"/>
        <v>2071.3960000000002</v>
      </c>
      <c r="AC18" s="18">
        <f t="shared" si="3"/>
        <v>4631.4140000000007</v>
      </c>
      <c r="AD18" s="28">
        <f t="shared" ref="AD18:AD20" si="17">1-AB18/C18</f>
        <v>0.69096602768092785</v>
      </c>
      <c r="AE18" s="20"/>
      <c r="AF18" s="24"/>
      <c r="AG18" s="24"/>
      <c r="AH18" s="24"/>
      <c r="AI18" s="24"/>
      <c r="AJ18" s="25"/>
      <c r="AK18" s="24"/>
      <c r="AL18" s="24"/>
      <c r="AM18" s="24"/>
      <c r="AN18" s="28"/>
      <c r="AO18" s="20"/>
      <c r="AP18" s="51"/>
    </row>
    <row r="19" spans="1:42" x14ac:dyDescent="0.25">
      <c r="B19" s="2">
        <v>30</v>
      </c>
      <c r="C19" s="1">
        <v>4358.29</v>
      </c>
      <c r="D19" s="2">
        <v>5447857</v>
      </c>
      <c r="E19" s="1">
        <v>35.097000000000001</v>
      </c>
      <c r="F19" s="4">
        <v>7.9090909090909092</v>
      </c>
      <c r="G19" s="1">
        <v>1.0444659357341854</v>
      </c>
      <c r="H19" s="3">
        <v>0.3086142911116827</v>
      </c>
      <c r="I19" s="2">
        <v>34</v>
      </c>
      <c r="J19" s="1">
        <v>2071.3960000000002</v>
      </c>
      <c r="K19" s="2">
        <v>2592752</v>
      </c>
      <c r="L19" s="1">
        <v>34.228499999999997</v>
      </c>
      <c r="M19" s="4">
        <v>8.2727272727272734</v>
      </c>
      <c r="N19" s="1">
        <v>0.904534033733288</v>
      </c>
      <c r="O19" s="3">
        <v>0.26726781607364292</v>
      </c>
      <c r="V19" s="1">
        <f>J20</f>
        <v>1389.9864</v>
      </c>
      <c r="W19" s="1">
        <f>M20</f>
        <v>6.8181818181818183</v>
      </c>
      <c r="X19" s="1">
        <f>J19</f>
        <v>2071.3960000000002</v>
      </c>
      <c r="Y19" s="1">
        <f>M19</f>
        <v>8.2727272727272734</v>
      </c>
      <c r="Z19" s="5">
        <f t="shared" si="0"/>
        <v>2.1346125069935246E-3</v>
      </c>
      <c r="AA19" s="1">
        <f t="shared" si="1"/>
        <v>3.8510994641909142</v>
      </c>
      <c r="AB19" s="1">
        <f t="shared" si="2"/>
        <v>1901.0436000000002</v>
      </c>
      <c r="AC19" s="1">
        <f t="shared" si="3"/>
        <v>2457.2464</v>
      </c>
      <c r="AD19" s="29">
        <f t="shared" si="17"/>
        <v>0.56380975107209474</v>
      </c>
      <c r="AF19" s="1">
        <f>C18</f>
        <v>6702.81</v>
      </c>
      <c r="AG19" s="1">
        <f>F18</f>
        <v>8.2727272727272734</v>
      </c>
      <c r="AH19" s="1">
        <f>C18</f>
        <v>6702.81</v>
      </c>
      <c r="AI19" s="1">
        <f>F18</f>
        <v>8.2727272727272734</v>
      </c>
      <c r="AJ19" s="5"/>
      <c r="AL19" s="1">
        <f>C18</f>
        <v>6702.81</v>
      </c>
      <c r="AM19" s="1">
        <f t="shared" ref="AM19:AM21" si="18">J19-AL19</f>
        <v>-4631.4140000000007</v>
      </c>
      <c r="AN19" s="29">
        <f t="shared" ref="AN19:AN21" si="19">1-J19/AL19</f>
        <v>0.69096602768092785</v>
      </c>
    </row>
    <row r="20" spans="1:42" x14ac:dyDescent="0.25">
      <c r="B20" s="2">
        <v>33</v>
      </c>
      <c r="C20" s="1">
        <v>2892.04</v>
      </c>
      <c r="D20" s="2">
        <v>3615053</v>
      </c>
      <c r="E20" s="1">
        <v>33.731999999999999</v>
      </c>
      <c r="F20" s="4">
        <v>5.2727272727272725</v>
      </c>
      <c r="G20" s="1">
        <v>0.78624539310689678</v>
      </c>
      <c r="H20" s="3">
        <v>0.23231639858407441</v>
      </c>
      <c r="I20" s="2">
        <v>37</v>
      </c>
      <c r="J20" s="1">
        <v>1389.9864</v>
      </c>
      <c r="K20" s="2">
        <v>1740990</v>
      </c>
      <c r="L20" s="1">
        <v>32.918999999999997</v>
      </c>
      <c r="M20" s="4">
        <v>6.8181818181818183</v>
      </c>
      <c r="N20" s="1">
        <v>0.60302268915552637</v>
      </c>
      <c r="O20" s="3">
        <v>0.17817854404909556</v>
      </c>
      <c r="V20" s="1">
        <f>J21</f>
        <v>933.12</v>
      </c>
      <c r="W20" s="1">
        <f>M21</f>
        <v>5.0909090909090908</v>
      </c>
      <c r="X20" s="1">
        <f>J20</f>
        <v>1389.9864</v>
      </c>
      <c r="Y20" s="1">
        <f>M20</f>
        <v>6.8181818181818183</v>
      </c>
      <c r="Z20" s="5">
        <f t="shared" si="0"/>
        <v>3.7806954664924529E-3</v>
      </c>
      <c r="AA20" s="1">
        <f t="shared" si="1"/>
        <v>1.5630665372156534</v>
      </c>
      <c r="AB20" s="1">
        <f t="shared" si="2"/>
        <v>981.21119999999985</v>
      </c>
      <c r="AC20" s="1">
        <f t="shared" si="3"/>
        <v>1910.8288000000002</v>
      </c>
      <c r="AD20" s="29">
        <f t="shared" si="17"/>
        <v>0.66072004536590101</v>
      </c>
      <c r="AF20" s="1">
        <f>C20</f>
        <v>2892.04</v>
      </c>
      <c r="AG20" s="1">
        <f>F20</f>
        <v>5.2727272727272725</v>
      </c>
      <c r="AH20" s="1">
        <f>C19</f>
        <v>4358.29</v>
      </c>
      <c r="AI20" s="1">
        <f>F19</f>
        <v>7.9090909090909092</v>
      </c>
      <c r="AJ20" s="5">
        <f t="shared" ref="AJ20:AJ21" si="20">(AI20-AG20)/(AH20-AF20)</f>
        <v>1.7980314655506474E-3</v>
      </c>
      <c r="AK20" s="1">
        <f t="shared" ref="AK20:AK21" si="21">AG20-AJ20*AF20</f>
        <v>7.2748353096178775E-2</v>
      </c>
      <c r="AL20" s="1">
        <f t="shared" ref="AL20:AL21" si="22">(M20-AK20)/AJ20</f>
        <v>3751.5658620689655</v>
      </c>
      <c r="AM20" s="1">
        <f t="shared" si="18"/>
        <v>-2361.5794620689658</v>
      </c>
      <c r="AN20" s="29">
        <f t="shared" si="19"/>
        <v>0.62949167065044387</v>
      </c>
    </row>
    <row r="21" spans="1:42" x14ac:dyDescent="0.25">
      <c r="B21" s="2">
        <v>36</v>
      </c>
      <c r="C21" s="1">
        <v>1976.02</v>
      </c>
      <c r="D21" s="2">
        <v>2470030</v>
      </c>
      <c r="E21" s="1">
        <v>32.271000000000001</v>
      </c>
      <c r="F21" s="4">
        <v>2.8181818181818183</v>
      </c>
      <c r="G21" s="1">
        <v>1.1677484162422846</v>
      </c>
      <c r="H21" s="3">
        <v>0.34504126687681641</v>
      </c>
      <c r="I21" s="2">
        <v>40</v>
      </c>
      <c r="J21" s="1">
        <v>933.12</v>
      </c>
      <c r="K21" s="2">
        <v>1169907</v>
      </c>
      <c r="L21" s="1">
        <v>31.5382</v>
      </c>
      <c r="M21" s="4">
        <v>5.0909090909090908</v>
      </c>
      <c r="N21" s="1">
        <v>1.0444659357341883</v>
      </c>
      <c r="O21" s="3">
        <v>0.30861429111168359</v>
      </c>
      <c r="V21" s="14"/>
      <c r="W21" s="14"/>
      <c r="X21" s="14"/>
      <c r="Y21" s="14"/>
      <c r="Z21" s="15"/>
      <c r="AA21" s="14"/>
      <c r="AB21" s="14"/>
      <c r="AC21" s="14"/>
      <c r="AD21" s="29"/>
      <c r="AF21" s="1">
        <f>C21</f>
        <v>1976.02</v>
      </c>
      <c r="AG21" s="1">
        <f>F21</f>
        <v>2.8181818181818183</v>
      </c>
      <c r="AH21" s="1">
        <f>C20</f>
        <v>2892.04</v>
      </c>
      <c r="AI21" s="1">
        <f>F20</f>
        <v>5.2727272727272725</v>
      </c>
      <c r="AJ21" s="5">
        <f t="shared" si="20"/>
        <v>2.6795762696725555E-3</v>
      </c>
      <c r="AK21" s="1">
        <f t="shared" si="21"/>
        <v>-2.4767144822165443</v>
      </c>
      <c r="AL21" s="1">
        <f t="shared" si="22"/>
        <v>2824.1866666666665</v>
      </c>
      <c r="AM21" s="1">
        <f t="shared" si="18"/>
        <v>-1891.0666666666666</v>
      </c>
      <c r="AN21" s="29">
        <f t="shared" si="19"/>
        <v>0.66959691049694547</v>
      </c>
    </row>
    <row r="22" spans="1:42" s="18" customFormat="1" x14ac:dyDescent="0.25">
      <c r="A22" s="16"/>
      <c r="B22" s="17"/>
      <c r="D22" s="17"/>
      <c r="F22" s="19"/>
      <c r="H22" s="16"/>
      <c r="I22" s="17"/>
      <c r="K22" s="17"/>
      <c r="M22" s="19"/>
      <c r="O22" s="16"/>
      <c r="T22" s="16"/>
      <c r="U22" s="20"/>
      <c r="Z22" s="21"/>
      <c r="AD22" s="30"/>
      <c r="AE22" s="20"/>
      <c r="AN22" s="30"/>
      <c r="AO22" s="20"/>
      <c r="AP22" s="26"/>
    </row>
    <row r="23" spans="1:42" x14ac:dyDescent="0.25">
      <c r="A23" s="3" t="s">
        <v>6</v>
      </c>
      <c r="B23" s="2" t="s">
        <v>18</v>
      </c>
      <c r="I23" s="2" t="s">
        <v>23</v>
      </c>
      <c r="V23" s="1" t="s">
        <v>31</v>
      </c>
      <c r="X23" s="1" t="s">
        <v>32</v>
      </c>
      <c r="AF23" t="s">
        <v>39</v>
      </c>
      <c r="AG23" s="8"/>
      <c r="AH23" t="s">
        <v>40</v>
      </c>
      <c r="AI23" s="8"/>
      <c r="AJ23"/>
      <c r="AK23"/>
      <c r="AL23"/>
      <c r="AM23"/>
      <c r="AN23" s="32"/>
    </row>
    <row r="24" spans="1:42" s="42" customFormat="1" x14ac:dyDescent="0.25">
      <c r="A24" s="40" t="s">
        <v>29</v>
      </c>
      <c r="B24" s="41" t="s">
        <v>19</v>
      </c>
      <c r="C24" s="42" t="s">
        <v>20</v>
      </c>
      <c r="D24" s="41" t="s">
        <v>21</v>
      </c>
      <c r="E24" s="42" t="s">
        <v>22</v>
      </c>
      <c r="F24" s="43" t="s">
        <v>24</v>
      </c>
      <c r="G24" s="42" t="s">
        <v>25</v>
      </c>
      <c r="H24" s="40" t="s">
        <v>26</v>
      </c>
      <c r="I24" s="41" t="s">
        <v>19</v>
      </c>
      <c r="J24" s="42" t="s">
        <v>20</v>
      </c>
      <c r="K24" s="41" t="s">
        <v>21</v>
      </c>
      <c r="L24" s="42" t="s">
        <v>22</v>
      </c>
      <c r="M24" s="43" t="s">
        <v>24</v>
      </c>
      <c r="N24" s="42" t="s">
        <v>25</v>
      </c>
      <c r="O24" s="40" t="s">
        <v>26</v>
      </c>
      <c r="Q24" s="42" t="s">
        <v>28</v>
      </c>
      <c r="R24" s="42" t="s">
        <v>24</v>
      </c>
      <c r="S24" s="42" t="s">
        <v>25</v>
      </c>
      <c r="T24" s="40" t="s">
        <v>26</v>
      </c>
      <c r="U24" s="44"/>
      <c r="V24" s="42" t="s">
        <v>33</v>
      </c>
      <c r="W24" s="42" t="s">
        <v>24</v>
      </c>
      <c r="X24" s="42" t="s">
        <v>33</v>
      </c>
      <c r="Y24" s="42" t="s">
        <v>24</v>
      </c>
      <c r="Z24" s="45" t="s">
        <v>34</v>
      </c>
      <c r="AA24" s="42" t="s">
        <v>35</v>
      </c>
      <c r="AB24" s="42" t="s">
        <v>36</v>
      </c>
      <c r="AC24" s="42" t="s">
        <v>37</v>
      </c>
      <c r="AD24" s="46" t="s">
        <v>42</v>
      </c>
      <c r="AE24" s="44"/>
      <c r="AF24" s="42" t="s">
        <v>33</v>
      </c>
      <c r="AG24" s="43" t="s">
        <v>24</v>
      </c>
      <c r="AH24" s="42" t="s">
        <v>33</v>
      </c>
      <c r="AI24" s="43" t="s">
        <v>24</v>
      </c>
      <c r="AJ24" s="45" t="s">
        <v>34</v>
      </c>
      <c r="AK24" s="42" t="s">
        <v>35</v>
      </c>
      <c r="AL24" s="42" t="s">
        <v>41</v>
      </c>
      <c r="AM24" s="42" t="s">
        <v>37</v>
      </c>
      <c r="AN24" s="46" t="s">
        <v>42</v>
      </c>
      <c r="AO24" s="44"/>
      <c r="AP24" s="49">
        <f>(AVERAGE(AN25:AN28)+AVERAGE(AD25:AD28))/2</f>
        <v>0.70721650321879492</v>
      </c>
    </row>
    <row r="25" spans="1:42" s="18" customFormat="1" x14ac:dyDescent="0.25">
      <c r="A25" s="16"/>
      <c r="B25" s="17">
        <v>27</v>
      </c>
      <c r="C25" s="18">
        <v>7391.46</v>
      </c>
      <c r="D25" s="17">
        <v>9239323</v>
      </c>
      <c r="E25" s="18">
        <v>36.762</v>
      </c>
      <c r="F25" s="19">
        <v>7.1818181818181817</v>
      </c>
      <c r="G25" s="18">
        <v>1.2504544628399559</v>
      </c>
      <c r="H25" s="16">
        <v>0.36947889290953945</v>
      </c>
      <c r="I25" s="17">
        <v>31</v>
      </c>
      <c r="J25" s="18">
        <v>3311.8631999999998</v>
      </c>
      <c r="K25" s="17">
        <v>4143336</v>
      </c>
      <c r="L25" s="18">
        <v>36.174999999999997</v>
      </c>
      <c r="M25" s="19">
        <v>8.545454545454545</v>
      </c>
      <c r="N25" s="18">
        <v>0.68755165095233006</v>
      </c>
      <c r="O25" s="16">
        <v>0.20315479720472374</v>
      </c>
      <c r="Q25" s="18" t="s">
        <v>27</v>
      </c>
      <c r="R25" s="18">
        <v>9.3636363636363633</v>
      </c>
      <c r="S25" s="18">
        <v>0.80903983495588794</v>
      </c>
      <c r="T25" s="16">
        <v>0.23905160197543057</v>
      </c>
      <c r="U25" s="20"/>
      <c r="V25" s="18">
        <f>J27</f>
        <v>1500.0440000000001</v>
      </c>
      <c r="W25" s="18">
        <f>M27</f>
        <v>5.9090909090909092</v>
      </c>
      <c r="X25" s="18">
        <f>J26</f>
        <v>2191.2096000000001</v>
      </c>
      <c r="Y25" s="18">
        <f>M26</f>
        <v>7.5454545454545459</v>
      </c>
      <c r="Z25" s="21">
        <f t="shared" si="0"/>
        <v>2.3675420714856709E-3</v>
      </c>
      <c r="AA25" s="18">
        <f t="shared" si="1"/>
        <v>2.3576736300112571</v>
      </c>
      <c r="AB25" s="18">
        <f t="shared" si="2"/>
        <v>2037.6172444444442</v>
      </c>
      <c r="AC25" s="18">
        <f t="shared" si="3"/>
        <v>5353.8427555555554</v>
      </c>
      <c r="AD25" s="28">
        <f t="shared" ref="AD25:AD26" si="23">1-AB25/C25</f>
        <v>0.72432817813470618</v>
      </c>
      <c r="AE25" s="20"/>
      <c r="AF25" s="24"/>
      <c r="AG25" s="24"/>
      <c r="AH25" s="24"/>
      <c r="AI25" s="24"/>
      <c r="AJ25" s="25"/>
      <c r="AK25" s="24"/>
      <c r="AL25" s="24"/>
      <c r="AM25" s="24"/>
      <c r="AN25" s="28"/>
      <c r="AO25" s="20"/>
      <c r="AP25" s="51"/>
    </row>
    <row r="26" spans="1:42" x14ac:dyDescent="0.25">
      <c r="B26" s="2">
        <v>30</v>
      </c>
      <c r="C26" s="1">
        <v>4811.08</v>
      </c>
      <c r="D26" s="2">
        <v>6013847</v>
      </c>
      <c r="E26" s="1">
        <v>35.523000000000003</v>
      </c>
      <c r="F26" s="4">
        <v>6</v>
      </c>
      <c r="G26" s="1">
        <v>0.89442719099991586</v>
      </c>
      <c r="H26" s="3">
        <v>0.26428148976196247</v>
      </c>
      <c r="I26" s="2">
        <v>34</v>
      </c>
      <c r="J26" s="1">
        <v>2191.2096000000001</v>
      </c>
      <c r="K26" s="2">
        <v>2742519</v>
      </c>
      <c r="L26" s="1">
        <v>35.005899999999997</v>
      </c>
      <c r="M26" s="4">
        <v>7.5454545454545459</v>
      </c>
      <c r="N26" s="1">
        <v>0.93419873299382872</v>
      </c>
      <c r="O26" s="3">
        <v>0.27603301350145343</v>
      </c>
      <c r="V26" s="1">
        <f>J27</f>
        <v>1500.0440000000001</v>
      </c>
      <c r="W26" s="1">
        <f>M27</f>
        <v>5.9090909090909092</v>
      </c>
      <c r="X26" s="1">
        <f>J26</f>
        <v>2191.2096000000001</v>
      </c>
      <c r="Y26" s="1">
        <f>M26</f>
        <v>7.5454545454545459</v>
      </c>
      <c r="Z26" s="5">
        <f t="shared" si="0"/>
        <v>2.3675420714856709E-3</v>
      </c>
      <c r="AA26" s="1">
        <f t="shared" si="1"/>
        <v>2.3576736300112571</v>
      </c>
      <c r="AB26" s="1">
        <f t="shared" si="2"/>
        <v>1538.442088888889</v>
      </c>
      <c r="AC26" s="1">
        <f t="shared" si="3"/>
        <v>3272.637911111111</v>
      </c>
      <c r="AD26" s="29">
        <f t="shared" si="23"/>
        <v>0.68022936868875816</v>
      </c>
      <c r="AF26" s="14"/>
      <c r="AG26" s="14"/>
      <c r="AH26" s="14"/>
      <c r="AI26" s="14"/>
      <c r="AJ26" s="15"/>
      <c r="AK26" s="14"/>
      <c r="AL26" s="14"/>
      <c r="AM26" s="14"/>
      <c r="AN26" s="29"/>
    </row>
    <row r="27" spans="1:42" x14ac:dyDescent="0.25">
      <c r="B27" s="2">
        <v>33</v>
      </c>
      <c r="C27" s="1">
        <v>3261.85</v>
      </c>
      <c r="D27" s="2">
        <v>4077315</v>
      </c>
      <c r="E27" s="1">
        <v>34.152999999999999</v>
      </c>
      <c r="F27" s="4">
        <v>3.9090909090909092</v>
      </c>
      <c r="G27" s="1">
        <v>0.70064904974537046</v>
      </c>
      <c r="H27" s="3">
        <v>0.20702476012608975</v>
      </c>
      <c r="I27" s="2">
        <v>37</v>
      </c>
      <c r="J27" s="1">
        <v>1500.0440000000001</v>
      </c>
      <c r="K27" s="2">
        <v>1878562</v>
      </c>
      <c r="L27" s="1">
        <v>33.8262</v>
      </c>
      <c r="M27" s="4">
        <v>5.9090909090909092</v>
      </c>
      <c r="N27" s="1">
        <v>1.3003496033409991</v>
      </c>
      <c r="O27" s="3">
        <v>0.38422169388449257</v>
      </c>
      <c r="V27" s="14"/>
      <c r="W27" s="14"/>
      <c r="X27" s="14"/>
      <c r="Y27" s="14"/>
      <c r="Z27" s="15"/>
      <c r="AA27" s="14"/>
      <c r="AB27" s="14"/>
      <c r="AC27" s="14"/>
      <c r="AD27" s="29"/>
      <c r="AF27" s="1">
        <f>C27</f>
        <v>3261.85</v>
      </c>
      <c r="AG27" s="1">
        <f>F27</f>
        <v>3.9090909090909092</v>
      </c>
      <c r="AH27" s="1">
        <f>C26</f>
        <v>4811.08</v>
      </c>
      <c r="AI27" s="1">
        <f>F26</f>
        <v>6</v>
      </c>
      <c r="AJ27" s="5">
        <f t="shared" ref="AJ27:AJ28" si="24">(AI27-AG27)/(AH27-AF27)</f>
        <v>1.34964407538525E-3</v>
      </c>
      <c r="AK27" s="1">
        <f t="shared" ref="AK27:AK28" si="25">AG27-AJ27*AF27</f>
        <v>-0.49324561820446888</v>
      </c>
      <c r="AL27" s="1">
        <f t="shared" ref="AL27:AL28" si="26">(M27-AK27)/AJ27</f>
        <v>4743.7221739130437</v>
      </c>
      <c r="AM27" s="1">
        <f t="shared" ref="AM27:AM28" si="27">J27-AL27</f>
        <v>-3243.6781739130438</v>
      </c>
      <c r="AN27" s="29">
        <f t="shared" ref="AN27:AN28" si="28">1-J27/AL27</f>
        <v>0.68378333616392406</v>
      </c>
    </row>
    <row r="28" spans="1:42" x14ac:dyDescent="0.25">
      <c r="B28" s="2">
        <v>36</v>
      </c>
      <c r="C28" s="1">
        <v>2320.69</v>
      </c>
      <c r="D28" s="2">
        <v>2900864</v>
      </c>
      <c r="E28" s="1">
        <v>32.771000000000001</v>
      </c>
      <c r="F28" s="4">
        <v>3.3636363636363638</v>
      </c>
      <c r="G28" s="1">
        <v>0.9244162777371755</v>
      </c>
      <c r="H28" s="3">
        <v>0.27314253580268427</v>
      </c>
      <c r="I28" s="2">
        <v>40</v>
      </c>
      <c r="J28" s="1">
        <v>1038.6224</v>
      </c>
      <c r="K28" s="2">
        <v>1301785</v>
      </c>
      <c r="L28" s="1">
        <v>32.563299999999998</v>
      </c>
      <c r="M28" s="4">
        <v>4.9090909090909092</v>
      </c>
      <c r="N28" s="1">
        <v>1.6403990645294497</v>
      </c>
      <c r="O28" s="3">
        <v>0.48469804243463949</v>
      </c>
      <c r="V28" s="14"/>
      <c r="W28" s="14"/>
      <c r="X28" s="14"/>
      <c r="Y28" s="14"/>
      <c r="Z28" s="15"/>
      <c r="AA28" s="14"/>
      <c r="AB28" s="14"/>
      <c r="AC28" s="14"/>
      <c r="AD28" s="29"/>
      <c r="AF28" s="1">
        <f>C27</f>
        <v>3261.85</v>
      </c>
      <c r="AG28" s="1">
        <f>F27</f>
        <v>3.9090909090909092</v>
      </c>
      <c r="AH28" s="1">
        <f>C26</f>
        <v>4811.08</v>
      </c>
      <c r="AI28" s="1">
        <f>F26</f>
        <v>6</v>
      </c>
      <c r="AJ28" s="5">
        <f t="shared" si="24"/>
        <v>1.34964407538525E-3</v>
      </c>
      <c r="AK28" s="1">
        <f t="shared" si="25"/>
        <v>-0.49324561820446888</v>
      </c>
      <c r="AL28" s="1">
        <f t="shared" si="26"/>
        <v>4002.786086956522</v>
      </c>
      <c r="AM28" s="1">
        <f t="shared" si="27"/>
        <v>-2964.1636869565218</v>
      </c>
      <c r="AN28" s="29">
        <f t="shared" si="28"/>
        <v>0.74052512988779129</v>
      </c>
    </row>
    <row r="29" spans="1:42" s="18" customFormat="1" x14ac:dyDescent="0.25">
      <c r="A29" s="16"/>
      <c r="B29" s="17"/>
      <c r="D29" s="17"/>
      <c r="F29" s="19"/>
      <c r="H29" s="16"/>
      <c r="I29" s="17"/>
      <c r="K29" s="17"/>
      <c r="M29" s="19"/>
      <c r="O29" s="16"/>
      <c r="T29" s="16"/>
      <c r="U29" s="20"/>
      <c r="Z29" s="21"/>
      <c r="AD29" s="30"/>
      <c r="AE29" s="20"/>
      <c r="AN29" s="30"/>
      <c r="AO29" s="20"/>
      <c r="AP29" s="26"/>
    </row>
    <row r="30" spans="1:42" x14ac:dyDescent="0.25">
      <c r="A30" s="3" t="s">
        <v>8</v>
      </c>
      <c r="B30" s="2" t="s">
        <v>18</v>
      </c>
      <c r="I30" s="2" t="s">
        <v>23</v>
      </c>
      <c r="V30" s="1" t="s">
        <v>31</v>
      </c>
      <c r="X30" s="1" t="s">
        <v>32</v>
      </c>
      <c r="AF30" t="s">
        <v>39</v>
      </c>
      <c r="AG30" s="8"/>
      <c r="AH30" t="s">
        <v>40</v>
      </c>
      <c r="AI30" s="8"/>
      <c r="AJ30"/>
      <c r="AK30"/>
      <c r="AL30"/>
      <c r="AM30"/>
      <c r="AN30" s="32"/>
    </row>
    <row r="31" spans="1:42" s="42" customFormat="1" x14ac:dyDescent="0.25">
      <c r="A31" s="40" t="s">
        <v>9</v>
      </c>
      <c r="B31" s="41" t="s">
        <v>19</v>
      </c>
      <c r="C31" s="42" t="s">
        <v>20</v>
      </c>
      <c r="D31" s="41" t="s">
        <v>21</v>
      </c>
      <c r="E31" s="42" t="s">
        <v>22</v>
      </c>
      <c r="F31" s="43" t="s">
        <v>24</v>
      </c>
      <c r="G31" s="42" t="s">
        <v>25</v>
      </c>
      <c r="H31" s="40" t="s">
        <v>26</v>
      </c>
      <c r="I31" s="41" t="s">
        <v>19</v>
      </c>
      <c r="J31" s="42" t="s">
        <v>20</v>
      </c>
      <c r="K31" s="41" t="s">
        <v>21</v>
      </c>
      <c r="L31" s="42" t="s">
        <v>22</v>
      </c>
      <c r="M31" s="43" t="s">
        <v>24</v>
      </c>
      <c r="N31" s="42" t="s">
        <v>25</v>
      </c>
      <c r="O31" s="40" t="s">
        <v>26</v>
      </c>
      <c r="Q31" s="42" t="s">
        <v>28</v>
      </c>
      <c r="R31" s="42" t="s">
        <v>24</v>
      </c>
      <c r="S31" s="42" t="s">
        <v>25</v>
      </c>
      <c r="T31" s="40" t="s">
        <v>26</v>
      </c>
      <c r="U31" s="44"/>
      <c r="V31" s="42" t="s">
        <v>33</v>
      </c>
      <c r="W31" s="42" t="s">
        <v>24</v>
      </c>
      <c r="X31" s="42" t="s">
        <v>33</v>
      </c>
      <c r="Y31" s="42" t="s">
        <v>24</v>
      </c>
      <c r="Z31" s="45" t="s">
        <v>34</v>
      </c>
      <c r="AA31" s="42" t="s">
        <v>35</v>
      </c>
      <c r="AB31" s="42" t="s">
        <v>36</v>
      </c>
      <c r="AC31" s="42" t="s">
        <v>37</v>
      </c>
      <c r="AD31" s="46" t="s">
        <v>42</v>
      </c>
      <c r="AE31" s="44"/>
      <c r="AF31" s="42" t="s">
        <v>33</v>
      </c>
      <c r="AG31" s="43" t="s">
        <v>24</v>
      </c>
      <c r="AH31" s="42" t="s">
        <v>33</v>
      </c>
      <c r="AI31" s="43" t="s">
        <v>24</v>
      </c>
      <c r="AJ31" s="45" t="s">
        <v>34</v>
      </c>
      <c r="AK31" s="42" t="s">
        <v>35</v>
      </c>
      <c r="AL31" s="42" t="s">
        <v>41</v>
      </c>
      <c r="AM31" s="42" t="s">
        <v>37</v>
      </c>
      <c r="AN31" s="46" t="s">
        <v>42</v>
      </c>
      <c r="AO31" s="44"/>
      <c r="AP31" s="49">
        <f>(AVERAGE(AN32:AN35)+AVERAGE(AD32:AD35))/2</f>
        <v>0.80934316222335312</v>
      </c>
    </row>
    <row r="32" spans="1:42" s="18" customFormat="1" x14ac:dyDescent="0.25">
      <c r="A32" s="16"/>
      <c r="B32" s="17">
        <v>27</v>
      </c>
      <c r="C32" s="18">
        <v>7723.69</v>
      </c>
      <c r="D32" s="17">
        <v>9654611</v>
      </c>
      <c r="E32" s="18">
        <v>34.662999999999997</v>
      </c>
      <c r="F32" s="19">
        <v>7.2727272727272725</v>
      </c>
      <c r="G32" s="18">
        <v>1.0090499582190235</v>
      </c>
      <c r="H32" s="16">
        <v>0.29814973078383816</v>
      </c>
      <c r="I32" s="17">
        <v>31</v>
      </c>
      <c r="J32" s="18">
        <v>2773.8184000000001</v>
      </c>
      <c r="K32" s="17">
        <v>3471480</v>
      </c>
      <c r="L32" s="18">
        <v>34.302799999999998</v>
      </c>
      <c r="M32" s="19">
        <v>8.454545454545455</v>
      </c>
      <c r="N32" s="18">
        <v>0.82019953226472575</v>
      </c>
      <c r="O32" s="16">
        <v>0.24234902121731999</v>
      </c>
      <c r="Q32" s="18" t="s">
        <v>27</v>
      </c>
      <c r="R32" s="18">
        <v>9.545454545454545</v>
      </c>
      <c r="S32" s="18">
        <v>0.82019953226472575</v>
      </c>
      <c r="T32" s="16">
        <v>0.24234902121731999</v>
      </c>
      <c r="U32" s="20"/>
      <c r="V32" s="18">
        <f>J34</f>
        <v>986.77679999999998</v>
      </c>
      <c r="W32" s="18">
        <f>M34</f>
        <v>6.9090909090909092</v>
      </c>
      <c r="X32" s="18">
        <f>J33</f>
        <v>1596.1576</v>
      </c>
      <c r="Y32" s="18">
        <f>M33</f>
        <v>8.1818181818181817</v>
      </c>
      <c r="Z32" s="21">
        <f t="shared" si="0"/>
        <v>2.0885582097881529E-3</v>
      </c>
      <c r="AA32" s="18">
        <f t="shared" si="1"/>
        <v>4.8481501222224264</v>
      </c>
      <c r="AB32" s="18">
        <f t="shared" si="2"/>
        <v>1160.8856000000001</v>
      </c>
      <c r="AC32" s="18">
        <f t="shared" si="3"/>
        <v>6562.8043999999991</v>
      </c>
      <c r="AD32" s="28">
        <f t="shared" ref="AD32:AD33" si="29">1-AB32/C32</f>
        <v>0.84969805882939364</v>
      </c>
      <c r="AE32" s="20"/>
      <c r="AF32" s="24"/>
      <c r="AG32" s="24"/>
      <c r="AH32" s="24"/>
      <c r="AI32" s="24"/>
      <c r="AJ32" s="25"/>
      <c r="AK32" s="24"/>
      <c r="AL32" s="24"/>
      <c r="AM32" s="24"/>
      <c r="AN32" s="28"/>
      <c r="AO32" s="20"/>
      <c r="AP32" s="51"/>
    </row>
    <row r="33" spans="1:42" x14ac:dyDescent="0.25">
      <c r="B33" s="2">
        <v>30</v>
      </c>
      <c r="C33" s="1">
        <v>3920.69</v>
      </c>
      <c r="D33" s="2">
        <v>4900861</v>
      </c>
      <c r="E33" s="1">
        <v>33.676000000000002</v>
      </c>
      <c r="F33" s="4">
        <v>6.3636363636363633</v>
      </c>
      <c r="G33" s="1">
        <v>1.2862913567872001</v>
      </c>
      <c r="H33" s="3">
        <v>0.38006782380980769</v>
      </c>
      <c r="I33" s="2">
        <v>34</v>
      </c>
      <c r="J33" s="1">
        <v>1596.1576</v>
      </c>
      <c r="K33" s="2">
        <v>1999404</v>
      </c>
      <c r="L33" s="1">
        <v>33.314300000000003</v>
      </c>
      <c r="M33" s="4">
        <v>8.1818181818181817</v>
      </c>
      <c r="N33" s="1">
        <v>0.87386289750530233</v>
      </c>
      <c r="O33" s="3">
        <v>0.25820524099029563</v>
      </c>
      <c r="V33" s="1">
        <f>J35</f>
        <v>631.59199999999998</v>
      </c>
      <c r="W33" s="1">
        <f>M35</f>
        <v>5.6363636363636367</v>
      </c>
      <c r="X33" s="1">
        <f>J34</f>
        <v>986.77679999999998</v>
      </c>
      <c r="Y33" s="1">
        <f>M34</f>
        <v>6.9090909090909092</v>
      </c>
      <c r="Z33" s="5">
        <f t="shared" si="0"/>
        <v>3.5832819217693789E-3</v>
      </c>
      <c r="AA33" s="1">
        <f t="shared" si="1"/>
        <v>3.373191440829471</v>
      </c>
      <c r="AB33" s="1">
        <f t="shared" si="2"/>
        <v>834.55474285714274</v>
      </c>
      <c r="AC33" s="1">
        <f t="shared" si="3"/>
        <v>3086.1352571428574</v>
      </c>
      <c r="AD33" s="29">
        <f t="shared" si="29"/>
        <v>0.78714084947875429</v>
      </c>
      <c r="AF33" s="14"/>
      <c r="AG33" s="14"/>
      <c r="AH33" s="14"/>
      <c r="AI33" s="14"/>
      <c r="AJ33" s="15"/>
      <c r="AK33" s="14"/>
      <c r="AL33" s="14"/>
      <c r="AM33" s="14"/>
      <c r="AN33" s="29"/>
    </row>
    <row r="34" spans="1:42" x14ac:dyDescent="0.25">
      <c r="B34" s="2">
        <v>33</v>
      </c>
      <c r="C34" s="1">
        <v>2304.27</v>
      </c>
      <c r="D34" s="2">
        <v>2880335</v>
      </c>
      <c r="E34" s="1">
        <v>32.511000000000003</v>
      </c>
      <c r="F34" s="4">
        <v>5.4545454545454541</v>
      </c>
      <c r="G34" s="1">
        <v>1.1281521496355333</v>
      </c>
      <c r="H34" s="3">
        <v>0.33334153275296302</v>
      </c>
      <c r="I34" s="2">
        <v>37</v>
      </c>
      <c r="J34" s="1">
        <v>986.77679999999998</v>
      </c>
      <c r="K34" s="2">
        <v>1237678</v>
      </c>
      <c r="L34" s="1">
        <v>32.2119</v>
      </c>
      <c r="M34" s="4">
        <v>6.9090909090909092</v>
      </c>
      <c r="N34" s="1">
        <v>0.83120941459363162</v>
      </c>
      <c r="O34" s="3">
        <v>0.24560217377491864</v>
      </c>
      <c r="V34" s="14"/>
      <c r="W34" s="14"/>
      <c r="X34" s="14"/>
      <c r="Y34" s="14"/>
      <c r="Z34" s="15"/>
      <c r="AA34" s="14"/>
      <c r="AB34" s="14"/>
      <c r="AC34" s="14"/>
      <c r="AD34" s="29"/>
      <c r="AF34" s="1">
        <f>C33</f>
        <v>3920.69</v>
      </c>
      <c r="AG34" s="1">
        <f>F33</f>
        <v>6.3636363636363633</v>
      </c>
      <c r="AH34" s="1">
        <f>C32</f>
        <v>7723.69</v>
      </c>
      <c r="AI34" s="1">
        <f>F32</f>
        <v>7.2727272727272725</v>
      </c>
      <c r="AJ34" s="5">
        <f t="shared" ref="AJ34:AJ35" si="30">(AI34-AG34)/(AH34-AF34)</f>
        <v>2.3904572944804346E-4</v>
      </c>
      <c r="AK34" s="1">
        <f t="shared" ref="AK34:AK35" si="31">AG34-AJ34*AF34</f>
        <v>5.4264121626467139</v>
      </c>
      <c r="AL34" s="1">
        <f t="shared" ref="AL34:AL35" si="32">(M34-AK34)/AJ34</f>
        <v>6202.4900000000007</v>
      </c>
      <c r="AM34" s="1">
        <f t="shared" ref="AM34:AM35" si="33">J34-AL34</f>
        <v>-5215.7132000000011</v>
      </c>
      <c r="AN34" s="29">
        <f t="shared" ref="AN34:AN35" si="34">1-J34/AL34</f>
        <v>0.8409063456773006</v>
      </c>
    </row>
    <row r="35" spans="1:42" x14ac:dyDescent="0.25">
      <c r="B35" s="2">
        <v>36</v>
      </c>
      <c r="C35" s="1">
        <v>1500.2</v>
      </c>
      <c r="D35" s="2">
        <v>1875252</v>
      </c>
      <c r="E35" s="1">
        <v>31.256</v>
      </c>
      <c r="F35" s="4">
        <v>4.5454545454545459</v>
      </c>
      <c r="G35" s="1">
        <v>0.68755165095232806</v>
      </c>
      <c r="H35" s="3">
        <v>0.20315479720472315</v>
      </c>
      <c r="I35" s="2">
        <v>40</v>
      </c>
      <c r="J35" s="1">
        <v>631.59199999999998</v>
      </c>
      <c r="K35" s="2">
        <v>793697</v>
      </c>
      <c r="L35" s="1">
        <v>30.9771</v>
      </c>
      <c r="M35" s="4">
        <v>5.6363636363636367</v>
      </c>
      <c r="N35" s="1">
        <v>1.2060453783110552</v>
      </c>
      <c r="O35" s="3">
        <v>0.35635708809819189</v>
      </c>
      <c r="V35" s="14"/>
      <c r="W35" s="14"/>
      <c r="X35" s="14"/>
      <c r="Y35" s="14"/>
      <c r="Z35" s="15"/>
      <c r="AA35" s="14"/>
      <c r="AB35" s="14"/>
      <c r="AC35" s="14"/>
      <c r="AD35" s="29"/>
      <c r="AF35" s="1">
        <f>C34</f>
        <v>2304.27</v>
      </c>
      <c r="AG35" s="1">
        <f>F34</f>
        <v>5.4545454545454541</v>
      </c>
      <c r="AH35" s="1">
        <f>C33</f>
        <v>3920.69</v>
      </c>
      <c r="AI35" s="1">
        <f>F33</f>
        <v>6.3636363636363633</v>
      </c>
      <c r="AJ35" s="5">
        <f t="shared" si="30"/>
        <v>5.6241008468771057E-4</v>
      </c>
      <c r="AK35" s="1">
        <f t="shared" si="31"/>
        <v>4.1586007687021036</v>
      </c>
      <c r="AL35" s="1">
        <f t="shared" si="32"/>
        <v>2627.5540000000005</v>
      </c>
      <c r="AM35" s="1">
        <f t="shared" si="33"/>
        <v>-1995.9620000000004</v>
      </c>
      <c r="AN35" s="29">
        <f t="shared" si="34"/>
        <v>0.75962739490796394</v>
      </c>
    </row>
    <row r="36" spans="1:42" s="18" customFormat="1" x14ac:dyDescent="0.25">
      <c r="A36" s="16"/>
      <c r="B36" s="17"/>
      <c r="D36" s="17"/>
      <c r="F36" s="19"/>
      <c r="H36" s="16"/>
      <c r="I36" s="17"/>
      <c r="K36" s="17"/>
      <c r="M36" s="19"/>
      <c r="O36" s="16"/>
      <c r="T36" s="16"/>
      <c r="U36" s="20"/>
      <c r="Z36" s="21"/>
      <c r="AD36" s="31"/>
      <c r="AE36" s="20"/>
      <c r="AN36" s="16"/>
      <c r="AO36" s="20"/>
      <c r="AP36" s="2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5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13.85546875" style="1" bestFit="1" customWidth="1"/>
    <col min="2" max="2" width="5.5703125" style="7" bestFit="1" customWidth="1"/>
    <col min="3" max="3" width="8.140625" style="1" bestFit="1" customWidth="1"/>
    <col min="4" max="4" width="8.85546875" style="2" bestFit="1" customWidth="1"/>
    <col min="5" max="5" width="7.140625" bestFit="1" customWidth="1"/>
    <col min="6" max="6" width="5.140625" style="8" bestFit="1" customWidth="1"/>
    <col min="7" max="7" width="4.5703125" bestFit="1" customWidth="1"/>
    <col min="8" max="8" width="4.5703125" style="6" bestFit="1" customWidth="1"/>
    <col min="9" max="9" width="5.5703125" style="2" bestFit="1" customWidth="1"/>
    <col min="10" max="10" width="8.28515625" bestFit="1" customWidth="1"/>
    <col min="11" max="11" width="8.85546875" style="2" bestFit="1" customWidth="1"/>
    <col min="12" max="12" width="7.140625" bestFit="1" customWidth="1"/>
    <col min="13" max="13" width="5.140625" style="8" bestFit="1" customWidth="1"/>
    <col min="14" max="14" width="4.5703125" bestFit="1" customWidth="1"/>
    <col min="15" max="15" width="4.5703125" style="6" bestFit="1" customWidth="1"/>
    <col min="16" max="16" width="2.28515625" customWidth="1"/>
    <col min="17" max="17" width="9.5703125" bestFit="1" customWidth="1"/>
    <col min="18" max="18" width="5.140625" bestFit="1" customWidth="1"/>
    <col min="19" max="19" width="4.5703125" bestFit="1" customWidth="1"/>
    <col min="20" max="20" width="4.5703125" style="6" bestFit="1" customWidth="1"/>
    <col min="21" max="21" width="3.7109375" style="10" customWidth="1"/>
    <col min="22" max="22" width="11.42578125" customWidth="1"/>
    <col min="23" max="23" width="11.42578125" style="8" customWidth="1"/>
    <col min="24" max="24" width="11.42578125" customWidth="1"/>
    <col min="25" max="25" width="11.42578125" style="8" customWidth="1"/>
    <col min="26" max="29" width="11.42578125" customWidth="1"/>
    <col min="30" max="30" width="11.42578125" style="32" customWidth="1"/>
    <col min="31" max="31" width="3.7109375" style="10" customWidth="1"/>
    <col min="33" max="33" width="11.42578125" style="8"/>
    <col min="35" max="35" width="11.42578125" style="8"/>
    <col min="40" max="40" width="11.42578125" style="32"/>
    <col min="41" max="41" width="3.7109375" style="10" customWidth="1"/>
    <col min="42" max="42" width="18" bestFit="1" customWidth="1"/>
  </cols>
  <sheetData>
    <row r="1" spans="1:42" x14ac:dyDescent="0.25">
      <c r="E1" s="1"/>
      <c r="F1" s="4"/>
      <c r="G1" s="1"/>
      <c r="H1" s="3"/>
      <c r="J1" s="1"/>
      <c r="L1" s="1"/>
      <c r="M1" s="4"/>
      <c r="N1" s="1"/>
      <c r="O1" s="3"/>
      <c r="P1" s="1"/>
      <c r="Q1" s="1"/>
      <c r="R1" s="1"/>
      <c r="S1" s="1"/>
      <c r="T1" s="3"/>
      <c r="V1" s="1" t="s">
        <v>30</v>
      </c>
      <c r="W1" s="4"/>
      <c r="X1" s="1"/>
      <c r="Y1" s="4"/>
      <c r="Z1" s="5"/>
      <c r="AA1" s="1"/>
      <c r="AB1" s="1"/>
      <c r="AC1" s="1"/>
      <c r="AD1" s="27"/>
      <c r="AF1" t="s">
        <v>38</v>
      </c>
    </row>
    <row r="2" spans="1:42" x14ac:dyDescent="0.25">
      <c r="A2" s="1" t="s">
        <v>10</v>
      </c>
      <c r="B2" s="7" t="s">
        <v>18</v>
      </c>
      <c r="E2" s="1"/>
      <c r="F2" s="4"/>
      <c r="G2" s="1"/>
      <c r="H2" s="3"/>
      <c r="I2" s="2" t="s">
        <v>23</v>
      </c>
      <c r="J2" s="1"/>
      <c r="L2" s="1"/>
      <c r="M2" s="4"/>
      <c r="N2" s="1"/>
      <c r="O2" s="3"/>
      <c r="P2" s="1"/>
      <c r="Q2" s="1"/>
      <c r="R2" s="1"/>
      <c r="S2" s="1"/>
      <c r="T2" s="3"/>
      <c r="V2" s="1" t="s">
        <v>31</v>
      </c>
      <c r="W2" s="4"/>
      <c r="X2" s="1" t="s">
        <v>32</v>
      </c>
      <c r="Y2" s="4"/>
      <c r="Z2" s="5"/>
      <c r="AA2" s="1"/>
      <c r="AB2" s="1"/>
      <c r="AC2" s="1"/>
      <c r="AD2" s="27"/>
      <c r="AF2" t="s">
        <v>39</v>
      </c>
      <c r="AH2" t="s">
        <v>40</v>
      </c>
      <c r="AP2" s="11" t="s">
        <v>43</v>
      </c>
    </row>
    <row r="3" spans="1:42" s="50" customFormat="1" x14ac:dyDescent="0.25">
      <c r="A3" s="42" t="s">
        <v>11</v>
      </c>
      <c r="B3" s="47" t="s">
        <v>19</v>
      </c>
      <c r="C3" s="42" t="s">
        <v>20</v>
      </c>
      <c r="D3" s="41" t="s">
        <v>21</v>
      </c>
      <c r="E3" s="42" t="s">
        <v>22</v>
      </c>
      <c r="F3" s="43" t="s">
        <v>24</v>
      </c>
      <c r="G3" s="42" t="s">
        <v>25</v>
      </c>
      <c r="H3" s="40" t="s">
        <v>26</v>
      </c>
      <c r="I3" s="41" t="s">
        <v>19</v>
      </c>
      <c r="J3" s="42" t="s">
        <v>20</v>
      </c>
      <c r="K3" s="41" t="s">
        <v>21</v>
      </c>
      <c r="L3" s="42" t="s">
        <v>22</v>
      </c>
      <c r="M3" s="43" t="s">
        <v>24</v>
      </c>
      <c r="N3" s="42" t="s">
        <v>25</v>
      </c>
      <c r="O3" s="40" t="s">
        <v>26</v>
      </c>
      <c r="P3" s="42"/>
      <c r="Q3" s="42" t="s">
        <v>28</v>
      </c>
      <c r="R3" s="42" t="s">
        <v>24</v>
      </c>
      <c r="S3" s="42" t="s">
        <v>25</v>
      </c>
      <c r="T3" s="40" t="s">
        <v>26</v>
      </c>
      <c r="U3" s="48"/>
      <c r="V3" s="42" t="s">
        <v>33</v>
      </c>
      <c r="W3" s="43" t="s">
        <v>24</v>
      </c>
      <c r="X3" s="42" t="s">
        <v>33</v>
      </c>
      <c r="Y3" s="43" t="s">
        <v>24</v>
      </c>
      <c r="Z3" s="45" t="s">
        <v>34</v>
      </c>
      <c r="AA3" s="42" t="s">
        <v>35</v>
      </c>
      <c r="AB3" s="42" t="s">
        <v>36</v>
      </c>
      <c r="AC3" s="42" t="s">
        <v>37</v>
      </c>
      <c r="AD3" s="46" t="s">
        <v>42</v>
      </c>
      <c r="AE3" s="48"/>
      <c r="AF3" s="42" t="s">
        <v>33</v>
      </c>
      <c r="AG3" s="43" t="s">
        <v>24</v>
      </c>
      <c r="AH3" s="42" t="s">
        <v>33</v>
      </c>
      <c r="AI3" s="43" t="s">
        <v>24</v>
      </c>
      <c r="AJ3" s="45" t="s">
        <v>34</v>
      </c>
      <c r="AK3" s="42" t="s">
        <v>35</v>
      </c>
      <c r="AL3" s="42" t="s">
        <v>41</v>
      </c>
      <c r="AM3" s="42" t="s">
        <v>37</v>
      </c>
      <c r="AN3" s="46" t="s">
        <v>42</v>
      </c>
      <c r="AO3" s="48"/>
      <c r="AP3" s="49">
        <f>(AVERAGE(AN4:AN7)+AVERAGE(AD4:AD7))/2</f>
        <v>0.49719319317572164</v>
      </c>
    </row>
    <row r="4" spans="1:42" s="36" customFormat="1" x14ac:dyDescent="0.25">
      <c r="A4" s="18"/>
      <c r="B4" s="34">
        <v>27</v>
      </c>
      <c r="C4" s="18">
        <v>2013.83</v>
      </c>
      <c r="D4" s="17">
        <v>2517283</v>
      </c>
      <c r="E4" s="18">
        <v>36.343000000000004</v>
      </c>
      <c r="F4" s="19">
        <v>7.5555555555555554</v>
      </c>
      <c r="G4" s="18">
        <v>1.1303883305208753</v>
      </c>
      <c r="H4" s="16">
        <v>0.3692534027275457</v>
      </c>
      <c r="I4" s="17">
        <v>31</v>
      </c>
      <c r="J4" s="18">
        <v>952.02560000000005</v>
      </c>
      <c r="K4" s="17">
        <v>1193539</v>
      </c>
      <c r="L4" s="18">
        <v>35.151899999999998</v>
      </c>
      <c r="M4" s="19">
        <v>7.666666666666667</v>
      </c>
      <c r="N4" s="18">
        <v>1.2247448713915889</v>
      </c>
      <c r="O4" s="16">
        <v>0.40007597302960912</v>
      </c>
      <c r="P4" s="18"/>
      <c r="Q4" s="18" t="s">
        <v>27</v>
      </c>
      <c r="R4" s="18">
        <v>9.3333333333333339</v>
      </c>
      <c r="S4" s="18">
        <v>0.70710678118654757</v>
      </c>
      <c r="T4" s="16">
        <v>0.46196794144989267</v>
      </c>
      <c r="U4" s="35"/>
      <c r="V4" s="18">
        <f>J5</f>
        <v>635.13840000000005</v>
      </c>
      <c r="W4" s="19">
        <f>M5</f>
        <v>6.5555555555555554</v>
      </c>
      <c r="X4" s="18">
        <f>J4</f>
        <v>952.02560000000005</v>
      </c>
      <c r="Y4" s="19">
        <f>M4</f>
        <v>7.666666666666667</v>
      </c>
      <c r="Z4" s="21">
        <f>(Y4-W4)/(X4-V4)</f>
        <v>3.5063300477618268E-3</v>
      </c>
      <c r="AA4" s="18">
        <f>W4-Z4*V4</f>
        <v>4.3285506991481846</v>
      </c>
      <c r="AB4" s="18">
        <f>(F4-AA4)/Z4</f>
        <v>920.33688000000006</v>
      </c>
      <c r="AC4" s="18">
        <f>C4-AB4</f>
        <v>1093.4931199999999</v>
      </c>
      <c r="AD4" s="28">
        <f>1-AB4/C4</f>
        <v>0.54299177189732983</v>
      </c>
      <c r="AE4" s="35"/>
      <c r="AF4" s="22"/>
      <c r="AG4" s="23"/>
      <c r="AH4" s="22"/>
      <c r="AI4" s="23"/>
      <c r="AJ4" s="22"/>
      <c r="AK4" s="22"/>
      <c r="AL4" s="22"/>
      <c r="AM4" s="22"/>
      <c r="AN4" s="33"/>
      <c r="AO4" s="35"/>
    </row>
    <row r="5" spans="1:42" x14ac:dyDescent="0.25">
      <c r="B5" s="7">
        <v>30</v>
      </c>
      <c r="C5" s="1">
        <v>1326.2</v>
      </c>
      <c r="D5" s="2">
        <v>1657744</v>
      </c>
      <c r="E5" s="1">
        <v>34.600999999999999</v>
      </c>
      <c r="F5" s="4">
        <v>6.333333333333333</v>
      </c>
      <c r="G5" s="1">
        <v>1.1180339887498949</v>
      </c>
      <c r="H5" s="3">
        <v>0.36521772524024232</v>
      </c>
      <c r="I5" s="2">
        <v>34</v>
      </c>
      <c r="J5" s="1">
        <v>635.13840000000005</v>
      </c>
      <c r="K5" s="2">
        <v>797430</v>
      </c>
      <c r="L5" s="1">
        <v>33.558199999999999</v>
      </c>
      <c r="M5" s="4">
        <v>6.5555555555555554</v>
      </c>
      <c r="N5" s="1">
        <v>1.4240006242195888</v>
      </c>
      <c r="O5" s="3">
        <v>0.46516498957215829</v>
      </c>
      <c r="P5" s="1"/>
      <c r="Q5" s="1"/>
      <c r="R5" s="1"/>
      <c r="S5" s="1"/>
      <c r="T5" s="3"/>
      <c r="V5" s="1">
        <f>J6</f>
        <v>436.87439999999998</v>
      </c>
      <c r="W5" s="4">
        <f>M6</f>
        <v>5.5555555555555554</v>
      </c>
      <c r="X5" s="1">
        <f>J5</f>
        <v>635.13840000000005</v>
      </c>
      <c r="Y5" s="4">
        <f>M5</f>
        <v>6.5555555555555554</v>
      </c>
      <c r="Z5" s="5">
        <f t="shared" ref="Z5:Z26" si="0">(Y5-W5)/(X5-V5)</f>
        <v>5.0437800104910606E-3</v>
      </c>
      <c r="AA5" s="1">
        <f t="shared" ref="AA5:AA26" si="1">W5-Z5*V5</f>
        <v>3.3520571897402798</v>
      </c>
      <c r="AB5" s="1">
        <f t="shared" ref="AB5:AB26" si="2">(F5-AA5)/Z5</f>
        <v>591.07973333333337</v>
      </c>
      <c r="AC5" s="1">
        <f t="shared" ref="AC5:AC26" si="3">C5-AB5</f>
        <v>735.12026666666668</v>
      </c>
      <c r="AD5" s="29">
        <f>1-AB5/C5</f>
        <v>0.55430573568591968</v>
      </c>
      <c r="AF5" s="1">
        <f>C5</f>
        <v>1326.2</v>
      </c>
      <c r="AG5" s="4">
        <f>F5</f>
        <v>6.333333333333333</v>
      </c>
      <c r="AH5" s="1">
        <f>C4</f>
        <v>2013.83</v>
      </c>
      <c r="AI5" s="4">
        <f>F4</f>
        <v>7.5555555555555554</v>
      </c>
      <c r="AJ5" s="5">
        <f>(AI5-AG5)/(AH5-AF5)</f>
        <v>1.7774416797147049E-3</v>
      </c>
      <c r="AK5" s="1">
        <f>AG5-AJ5*AF5</f>
        <v>3.9760901776956912</v>
      </c>
      <c r="AL5" s="1">
        <f>(M5-AK5)/AJ5</f>
        <v>1451.2236363636364</v>
      </c>
      <c r="AM5" s="1">
        <f>J5-AL5</f>
        <v>-816.08523636363634</v>
      </c>
      <c r="AN5" s="29">
        <f>1-J5/AL5</f>
        <v>0.5623428504847946</v>
      </c>
    </row>
    <row r="6" spans="1:42" x14ac:dyDescent="0.25">
      <c r="B6" s="7">
        <v>33</v>
      </c>
      <c r="C6" s="1">
        <v>883.99</v>
      </c>
      <c r="D6" s="2">
        <v>1104986</v>
      </c>
      <c r="E6" s="1">
        <v>32.981999999999999</v>
      </c>
      <c r="F6" s="4">
        <v>5.8888888888888893</v>
      </c>
      <c r="G6" s="1">
        <v>0.92796072713833866</v>
      </c>
      <c r="H6" s="3">
        <v>0.30312826737645737</v>
      </c>
      <c r="I6" s="2">
        <v>37</v>
      </c>
      <c r="J6" s="1">
        <v>436.87439999999998</v>
      </c>
      <c r="K6" s="2">
        <v>549600</v>
      </c>
      <c r="L6" s="1">
        <v>32.1175</v>
      </c>
      <c r="M6" s="4">
        <v>5.5555555555555554</v>
      </c>
      <c r="N6" s="1">
        <v>1.0137937550497036</v>
      </c>
      <c r="O6" s="3">
        <v>0.33116654127484008</v>
      </c>
      <c r="P6" s="1"/>
      <c r="Q6" s="1"/>
      <c r="R6" s="1"/>
      <c r="S6" s="1"/>
      <c r="T6" s="3"/>
      <c r="V6" s="1">
        <f>J6</f>
        <v>436.87439999999998</v>
      </c>
      <c r="W6" s="4">
        <f>M6</f>
        <v>5.5555555555555554</v>
      </c>
      <c r="X6" s="1">
        <f>J5</f>
        <v>635.13840000000005</v>
      </c>
      <c r="Y6" s="4">
        <f>M5</f>
        <v>6.5555555555555554</v>
      </c>
      <c r="Z6" s="5">
        <f t="shared" si="0"/>
        <v>5.0437800104910606E-3</v>
      </c>
      <c r="AA6" s="1">
        <f t="shared" si="1"/>
        <v>3.3520571897402798</v>
      </c>
      <c r="AB6" s="1">
        <f t="shared" si="2"/>
        <v>502.96240000000012</v>
      </c>
      <c r="AC6" s="1">
        <f t="shared" si="3"/>
        <v>381.02759999999989</v>
      </c>
      <c r="AD6" s="29">
        <f>1-AB6/C6</f>
        <v>0.43103157275534776</v>
      </c>
      <c r="AF6" s="1">
        <f>C7</f>
        <v>608.25</v>
      </c>
      <c r="AG6" s="4">
        <f>F7</f>
        <v>4.4444444444444446</v>
      </c>
      <c r="AH6" s="1">
        <f>C6</f>
        <v>883.99</v>
      </c>
      <c r="AI6" s="4">
        <f>F6</f>
        <v>5.8888888888888893</v>
      </c>
      <c r="AJ6" s="5">
        <f t="shared" ref="AJ6" si="4">(AI6-AG6)/(AH6-AF6)</f>
        <v>5.2384291159949395E-3</v>
      </c>
      <c r="AK6" s="1">
        <f t="shared" ref="AK6" si="5">AG6-AJ6*AF6</f>
        <v>1.2581699346405228</v>
      </c>
      <c r="AL6" s="1">
        <f t="shared" ref="AL6" si="6">(M6-AK6)/AJ6</f>
        <v>820.35769230769222</v>
      </c>
      <c r="AM6" s="1">
        <f>J6-AL6</f>
        <v>-383.48329230769224</v>
      </c>
      <c r="AN6" s="29">
        <f>1-J6/AL6</f>
        <v>0.46745864139938953</v>
      </c>
    </row>
    <row r="7" spans="1:42" x14ac:dyDescent="0.25">
      <c r="B7" s="7">
        <v>36</v>
      </c>
      <c r="C7" s="1">
        <v>608.25</v>
      </c>
      <c r="D7" s="2">
        <v>760317</v>
      </c>
      <c r="E7" s="1">
        <v>31.440999999999999</v>
      </c>
      <c r="F7" s="4">
        <v>4.4444444444444446</v>
      </c>
      <c r="G7" s="1">
        <v>1.2360330811826108</v>
      </c>
      <c r="H7" s="3">
        <v>0.4037633871363317</v>
      </c>
      <c r="I7" s="2">
        <v>40</v>
      </c>
      <c r="J7" s="1">
        <v>305.66079999999999</v>
      </c>
      <c r="K7" s="2">
        <v>385583</v>
      </c>
      <c r="L7" s="1">
        <v>30.680599999999998</v>
      </c>
      <c r="M7" s="4">
        <v>3.3333333333333335</v>
      </c>
      <c r="N7" s="1">
        <v>0.70710678118654757</v>
      </c>
      <c r="O7" s="3">
        <v>0.23098397072494634</v>
      </c>
      <c r="P7" s="1"/>
      <c r="Q7" s="1"/>
      <c r="R7" s="1"/>
      <c r="S7" s="1"/>
      <c r="T7" s="3"/>
      <c r="V7" s="1">
        <f>J7</f>
        <v>305.66079999999999</v>
      </c>
      <c r="W7" s="4">
        <f>M7</f>
        <v>3.3333333333333335</v>
      </c>
      <c r="X7" s="1">
        <f>J6</f>
        <v>436.87439999999998</v>
      </c>
      <c r="Y7" s="4">
        <f>M6</f>
        <v>5.5555555555555554</v>
      </c>
      <c r="Z7" s="5">
        <f t="shared" ref="Z7" si="7">(Y7-W7)/(X7-V7)</f>
        <v>1.6935913824650966E-2</v>
      </c>
      <c r="AA7" s="1">
        <f t="shared" ref="AA7" si="8">W7-Z7*V7</f>
        <v>-1.8433116350405405</v>
      </c>
      <c r="AB7" s="1">
        <f t="shared" ref="AB7" si="9">(F7-AA7)/Z7</f>
        <v>371.26760000000002</v>
      </c>
      <c r="AC7" s="1">
        <f t="shared" ref="AC7" si="10">C7-AB7</f>
        <v>236.98239999999998</v>
      </c>
      <c r="AD7" s="29">
        <f>1-AB7/C7</f>
        <v>0.38961348129880802</v>
      </c>
      <c r="AF7" s="9"/>
      <c r="AG7" s="13"/>
      <c r="AH7" s="9"/>
      <c r="AI7" s="13"/>
      <c r="AJ7" s="15"/>
      <c r="AK7" s="14"/>
      <c r="AL7" s="14"/>
      <c r="AM7" s="14"/>
      <c r="AN7" s="29"/>
    </row>
    <row r="8" spans="1:42" s="36" customFormat="1" x14ac:dyDescent="0.25">
      <c r="A8" s="18"/>
      <c r="B8" s="34"/>
      <c r="C8" s="18"/>
      <c r="D8" s="17"/>
      <c r="E8" s="18"/>
      <c r="F8" s="19"/>
      <c r="G8" s="18"/>
      <c r="H8" s="16"/>
      <c r="I8" s="17"/>
      <c r="J8" s="18"/>
      <c r="K8" s="17"/>
      <c r="L8" s="18"/>
      <c r="M8" s="19"/>
      <c r="N8" s="18"/>
      <c r="O8" s="16"/>
      <c r="P8" s="18"/>
      <c r="Q8" s="18"/>
      <c r="R8" s="18"/>
      <c r="S8" s="18"/>
      <c r="T8" s="16"/>
      <c r="U8" s="35"/>
      <c r="V8" s="18"/>
      <c r="W8" s="19"/>
      <c r="X8" s="18"/>
      <c r="Y8" s="19"/>
      <c r="Z8" s="21"/>
      <c r="AA8" s="18"/>
      <c r="AB8" s="18"/>
      <c r="AC8" s="18"/>
      <c r="AD8" s="31"/>
      <c r="AE8" s="35"/>
      <c r="AG8" s="37"/>
      <c r="AI8" s="37"/>
      <c r="AN8" s="38"/>
      <c r="AO8" s="35"/>
    </row>
    <row r="9" spans="1:42" x14ac:dyDescent="0.25">
      <c r="A9" s="1" t="s">
        <v>12</v>
      </c>
      <c r="B9" s="7" t="s">
        <v>18</v>
      </c>
      <c r="E9" s="1"/>
      <c r="F9" s="4"/>
      <c r="G9" s="1"/>
      <c r="H9" s="3"/>
      <c r="I9" s="2" t="s">
        <v>23</v>
      </c>
      <c r="J9" s="1"/>
      <c r="L9" s="1"/>
      <c r="M9" s="4"/>
      <c r="N9" s="1"/>
      <c r="O9" s="3"/>
      <c r="P9" s="1"/>
      <c r="Q9" s="1"/>
      <c r="R9" s="1"/>
      <c r="S9" s="1"/>
      <c r="T9" s="3"/>
      <c r="V9" s="1" t="s">
        <v>31</v>
      </c>
      <c r="W9" s="4"/>
      <c r="X9" s="1" t="s">
        <v>32</v>
      </c>
      <c r="Y9" s="4"/>
      <c r="Z9" s="5"/>
      <c r="AA9" s="1"/>
      <c r="AB9" s="1"/>
      <c r="AC9" s="1"/>
      <c r="AD9" s="27"/>
      <c r="AF9" t="s">
        <v>39</v>
      </c>
      <c r="AH9" t="s">
        <v>40</v>
      </c>
    </row>
    <row r="10" spans="1:42" s="50" customFormat="1" x14ac:dyDescent="0.25">
      <c r="A10" s="42" t="s">
        <v>13</v>
      </c>
      <c r="B10" s="47" t="s">
        <v>19</v>
      </c>
      <c r="C10" s="42" t="s">
        <v>20</v>
      </c>
      <c r="D10" s="41" t="s">
        <v>21</v>
      </c>
      <c r="E10" s="42" t="s">
        <v>22</v>
      </c>
      <c r="F10" s="43" t="s">
        <v>24</v>
      </c>
      <c r="G10" s="42" t="s">
        <v>25</v>
      </c>
      <c r="H10" s="40" t="s">
        <v>26</v>
      </c>
      <c r="I10" s="41" t="s">
        <v>19</v>
      </c>
      <c r="J10" s="42" t="s">
        <v>20</v>
      </c>
      <c r="K10" s="41" t="s">
        <v>21</v>
      </c>
      <c r="L10" s="42" t="s">
        <v>22</v>
      </c>
      <c r="M10" s="43" t="s">
        <v>24</v>
      </c>
      <c r="N10" s="42" t="s">
        <v>25</v>
      </c>
      <c r="O10" s="40" t="s">
        <v>26</v>
      </c>
      <c r="P10" s="42"/>
      <c r="Q10" s="42" t="s">
        <v>28</v>
      </c>
      <c r="R10" s="42" t="s">
        <v>24</v>
      </c>
      <c r="S10" s="42" t="s">
        <v>25</v>
      </c>
      <c r="T10" s="40" t="s">
        <v>26</v>
      </c>
      <c r="U10" s="48"/>
      <c r="V10" s="42" t="s">
        <v>33</v>
      </c>
      <c r="W10" s="43" t="s">
        <v>24</v>
      </c>
      <c r="X10" s="42" t="s">
        <v>33</v>
      </c>
      <c r="Y10" s="43" t="s">
        <v>24</v>
      </c>
      <c r="Z10" s="45" t="s">
        <v>34</v>
      </c>
      <c r="AA10" s="42" t="s">
        <v>35</v>
      </c>
      <c r="AB10" s="42" t="s">
        <v>36</v>
      </c>
      <c r="AC10" s="42" t="s">
        <v>37</v>
      </c>
      <c r="AD10" s="46" t="s">
        <v>42</v>
      </c>
      <c r="AE10" s="48"/>
      <c r="AF10" s="42" t="s">
        <v>33</v>
      </c>
      <c r="AG10" s="43" t="s">
        <v>24</v>
      </c>
      <c r="AH10" s="42" t="s">
        <v>33</v>
      </c>
      <c r="AI10" s="43" t="s">
        <v>24</v>
      </c>
      <c r="AJ10" s="45" t="s">
        <v>34</v>
      </c>
      <c r="AK10" s="42" t="s">
        <v>35</v>
      </c>
      <c r="AL10" s="42" t="s">
        <v>41</v>
      </c>
      <c r="AM10" s="42" t="s">
        <v>37</v>
      </c>
      <c r="AN10" s="46" t="s">
        <v>42</v>
      </c>
      <c r="AO10" s="48"/>
      <c r="AP10" s="49">
        <f>(AVERAGE(AN11:AN14)+AVERAGE(AD11:AD14))/2</f>
        <v>0.48395818389223388</v>
      </c>
    </row>
    <row r="11" spans="1:42" s="36" customFormat="1" x14ac:dyDescent="0.25">
      <c r="A11" s="18"/>
      <c r="B11" s="34">
        <v>27</v>
      </c>
      <c r="C11" s="18">
        <v>1967.56</v>
      </c>
      <c r="D11" s="17">
        <v>2459452</v>
      </c>
      <c r="E11" s="18">
        <v>36.789000000000001</v>
      </c>
      <c r="F11" s="19">
        <v>7.7777777777777777</v>
      </c>
      <c r="G11" s="18">
        <v>1.2018504251546624</v>
      </c>
      <c r="H11" s="16">
        <v>0.3925972580178817</v>
      </c>
      <c r="I11" s="17">
        <v>31</v>
      </c>
      <c r="J11" s="18">
        <v>996.30399999999997</v>
      </c>
      <c r="K11" s="17">
        <v>1249587</v>
      </c>
      <c r="L11" s="18">
        <v>35.6646</v>
      </c>
      <c r="M11" s="19">
        <v>8.3333333333333339</v>
      </c>
      <c r="N11" s="18">
        <v>1.3228756555322954</v>
      </c>
      <c r="O11" s="16">
        <v>0.43213144014468557</v>
      </c>
      <c r="P11" s="18"/>
      <c r="Q11" s="18" t="s">
        <v>27</v>
      </c>
      <c r="R11" s="18">
        <v>9</v>
      </c>
      <c r="S11" s="18">
        <v>0.70710678118654757</v>
      </c>
      <c r="T11" s="16">
        <v>0.46196794144989267</v>
      </c>
      <c r="U11" s="35"/>
      <c r="V11" s="18">
        <f>J12</f>
        <v>670.89840000000004</v>
      </c>
      <c r="W11" s="19">
        <f>M12</f>
        <v>7.1111111111111107</v>
      </c>
      <c r="X11" s="18">
        <f>J11</f>
        <v>996.30399999999997</v>
      </c>
      <c r="Y11" s="19">
        <f>M11</f>
        <v>8.3333333333333339</v>
      </c>
      <c r="Z11" s="21">
        <f t="shared" si="0"/>
        <v>3.7559962773296572E-3</v>
      </c>
      <c r="AA11" s="18">
        <f t="shared" si="1"/>
        <v>4.5912192182446869</v>
      </c>
      <c r="AB11" s="18">
        <f t="shared" si="2"/>
        <v>848.39236363636371</v>
      </c>
      <c r="AC11" s="18">
        <f t="shared" si="3"/>
        <v>1119.1676363636361</v>
      </c>
      <c r="AD11" s="28">
        <f>1-AB11/C11</f>
        <v>0.56880991500316957</v>
      </c>
      <c r="AE11" s="35"/>
      <c r="AF11" s="22"/>
      <c r="AG11" s="23"/>
      <c r="AH11" s="22"/>
      <c r="AI11" s="23"/>
      <c r="AJ11" s="25"/>
      <c r="AK11" s="24"/>
      <c r="AL11" s="24"/>
      <c r="AM11" s="24"/>
      <c r="AN11" s="28"/>
      <c r="AO11" s="35"/>
    </row>
    <row r="12" spans="1:42" x14ac:dyDescent="0.25">
      <c r="B12" s="7">
        <v>30</v>
      </c>
      <c r="C12" s="1">
        <v>1317.72</v>
      </c>
      <c r="D12" s="2">
        <v>1647153</v>
      </c>
      <c r="E12" s="1">
        <v>35.052</v>
      </c>
      <c r="F12" s="4">
        <v>6.8888888888888893</v>
      </c>
      <c r="G12" s="1">
        <v>0.92796072713833866</v>
      </c>
      <c r="H12" s="3">
        <v>0.30312826737645737</v>
      </c>
      <c r="I12" s="2">
        <v>34</v>
      </c>
      <c r="J12" s="1">
        <v>670.89840000000004</v>
      </c>
      <c r="K12" s="2">
        <v>842830</v>
      </c>
      <c r="L12" s="1">
        <v>33.9923</v>
      </c>
      <c r="M12" s="4">
        <v>7.1111111111111107</v>
      </c>
      <c r="N12" s="1">
        <v>1.0540925533894612</v>
      </c>
      <c r="O12" s="3">
        <v>0.34433057350253465</v>
      </c>
      <c r="P12" s="1"/>
      <c r="Q12" s="1"/>
      <c r="R12" s="1"/>
      <c r="S12" s="1"/>
      <c r="T12" s="3"/>
      <c r="V12" s="1">
        <f>J13</f>
        <v>458.77120000000002</v>
      </c>
      <c r="W12" s="4">
        <f>M13</f>
        <v>5.2222222222222223</v>
      </c>
      <c r="X12" s="1">
        <f>J12</f>
        <v>670.89840000000004</v>
      </c>
      <c r="Y12" s="4">
        <f>M12</f>
        <v>7.1111111111111107</v>
      </c>
      <c r="Z12" s="5">
        <f t="shared" si="0"/>
        <v>8.9045105431499981E-3</v>
      </c>
      <c r="AA12" s="1">
        <f t="shared" si="1"/>
        <v>1.1370892349286459</v>
      </c>
      <c r="AB12" s="1">
        <f t="shared" si="2"/>
        <v>645.94225882352953</v>
      </c>
      <c r="AC12" s="1">
        <f t="shared" si="3"/>
        <v>671.7777411764705</v>
      </c>
      <c r="AD12" s="29">
        <f>1-AB12/C12</f>
        <v>0.50980310018552544</v>
      </c>
      <c r="AF12" s="1">
        <f>C12</f>
        <v>1317.72</v>
      </c>
      <c r="AG12" s="4">
        <f>F12</f>
        <v>6.8888888888888893</v>
      </c>
      <c r="AH12" s="1">
        <f>C11</f>
        <v>1967.56</v>
      </c>
      <c r="AI12" s="4">
        <f>F11</f>
        <v>7.7777777777777777</v>
      </c>
      <c r="AJ12" s="5">
        <f t="shared" ref="AJ12:AJ28" si="11">(AI12-AG12)/(AH12-AF12)</f>
        <v>1.3678580710465476E-3</v>
      </c>
      <c r="AK12" s="1">
        <f t="shared" ref="AK12:AK28" si="12">AG12-AJ12*AF12</f>
        <v>5.0864349515094327</v>
      </c>
      <c r="AL12" s="1">
        <f t="shared" ref="AL12:AL28" si="13">(M12-AK12)/AJ12</f>
        <v>1480.1799999999994</v>
      </c>
      <c r="AM12" s="1">
        <f t="shared" ref="AM12:AM28" si="14">J12-AL12</f>
        <v>-809.28159999999934</v>
      </c>
      <c r="AN12" s="29">
        <f>1-J12/AL12</f>
        <v>0.54674539583023662</v>
      </c>
    </row>
    <row r="13" spans="1:42" x14ac:dyDescent="0.25">
      <c r="B13" s="7">
        <v>33</v>
      </c>
      <c r="C13" s="1">
        <v>893.3</v>
      </c>
      <c r="D13" s="2">
        <v>1116619</v>
      </c>
      <c r="E13" s="1">
        <v>33.287999999999997</v>
      </c>
      <c r="F13" s="4">
        <v>6.1111111111111107</v>
      </c>
      <c r="G13" s="1">
        <v>0.92796072713833866</v>
      </c>
      <c r="H13" s="3">
        <v>0.30312826737645737</v>
      </c>
      <c r="I13" s="2">
        <v>37</v>
      </c>
      <c r="J13" s="1">
        <v>458.77120000000002</v>
      </c>
      <c r="K13" s="2">
        <v>577671</v>
      </c>
      <c r="L13" s="1">
        <v>32.363900000000001</v>
      </c>
      <c r="M13" s="4">
        <v>5.2222222222222223</v>
      </c>
      <c r="N13" s="1">
        <v>0.66666666666666552</v>
      </c>
      <c r="O13" s="3">
        <v>0.21777377606000564</v>
      </c>
      <c r="P13" s="1"/>
      <c r="Q13" s="1"/>
      <c r="R13" s="1"/>
      <c r="S13" s="1"/>
      <c r="T13" s="3"/>
      <c r="V13" s="1">
        <f>J13</f>
        <v>458.77120000000002</v>
      </c>
      <c r="W13" s="4">
        <f>M13</f>
        <v>5.2222222222222223</v>
      </c>
      <c r="X13" s="1">
        <f>J12</f>
        <v>670.89840000000004</v>
      </c>
      <c r="Y13" s="4">
        <f>M12</f>
        <v>7.1111111111111107</v>
      </c>
      <c r="Z13" s="5">
        <f t="shared" si="0"/>
        <v>8.9045105431499981E-3</v>
      </c>
      <c r="AA13" s="1">
        <f t="shared" si="1"/>
        <v>1.1370892349286459</v>
      </c>
      <c r="AB13" s="1">
        <f t="shared" si="2"/>
        <v>558.59576470588229</v>
      </c>
      <c r="AC13" s="1">
        <f t="shared" si="3"/>
        <v>334.70423529411767</v>
      </c>
      <c r="AD13" s="29">
        <f>1-AB13/C13</f>
        <v>0.37468290081060973</v>
      </c>
      <c r="AF13" s="1">
        <f>C14</f>
        <v>626.83000000000004</v>
      </c>
      <c r="AG13" s="4">
        <f>F14</f>
        <v>4.4444444444444446</v>
      </c>
      <c r="AH13" s="1">
        <f>C13</f>
        <v>893.3</v>
      </c>
      <c r="AI13" s="4">
        <f>F13</f>
        <v>6.1111111111111107</v>
      </c>
      <c r="AJ13" s="5">
        <f t="shared" si="11"/>
        <v>6.2546127769229805E-3</v>
      </c>
      <c r="AK13" s="1">
        <f t="shared" si="12"/>
        <v>0.52386551748581267</v>
      </c>
      <c r="AL13" s="1">
        <f t="shared" si="13"/>
        <v>751.18266666666671</v>
      </c>
      <c r="AM13" s="1">
        <f t="shared" si="14"/>
        <v>-292.41146666666668</v>
      </c>
      <c r="AN13" s="29">
        <f>1-J13/AL13</f>
        <v>0.38926812297763347</v>
      </c>
    </row>
    <row r="14" spans="1:42" x14ac:dyDescent="0.25">
      <c r="B14" s="7">
        <v>36</v>
      </c>
      <c r="C14" s="1">
        <v>626.83000000000004</v>
      </c>
      <c r="D14" s="2">
        <v>783537</v>
      </c>
      <c r="E14" s="1">
        <v>31.56</v>
      </c>
      <c r="F14" s="4">
        <v>4.4444444444444446</v>
      </c>
      <c r="G14" s="1">
        <v>1.0137937550497036</v>
      </c>
      <c r="H14" s="3">
        <v>0.33116654127484008</v>
      </c>
      <c r="I14" s="2">
        <v>40</v>
      </c>
      <c r="J14" s="1">
        <v>312.9896</v>
      </c>
      <c r="K14" s="2">
        <v>395444</v>
      </c>
      <c r="L14" s="1">
        <v>30.702300000000001</v>
      </c>
      <c r="M14" s="4">
        <v>4.5555555555555554</v>
      </c>
      <c r="N14" s="1">
        <v>1.1303883305208784</v>
      </c>
      <c r="O14" s="3">
        <v>0.36925340272754675</v>
      </c>
      <c r="P14" s="1"/>
      <c r="Q14" s="1"/>
      <c r="R14" s="1"/>
      <c r="S14" s="1"/>
      <c r="T14" s="3"/>
      <c r="V14" s="14"/>
      <c r="W14" s="39"/>
      <c r="X14" s="14"/>
      <c r="Y14" s="39"/>
      <c r="Z14" s="15"/>
      <c r="AA14" s="14"/>
      <c r="AB14" s="14"/>
      <c r="AC14" s="14"/>
      <c r="AD14" s="29"/>
      <c r="AF14" s="1">
        <f>C14</f>
        <v>626.83000000000004</v>
      </c>
      <c r="AG14" s="4">
        <f>F14</f>
        <v>4.4444444444444446</v>
      </c>
      <c r="AH14" s="1">
        <f>C13</f>
        <v>893.3</v>
      </c>
      <c r="AI14" s="4">
        <f>F13</f>
        <v>6.1111111111111107</v>
      </c>
      <c r="AJ14" s="5">
        <f t="shared" si="11"/>
        <v>6.2546127769229805E-3</v>
      </c>
      <c r="AK14" s="1">
        <f t="shared" si="12"/>
        <v>0.52386551748581267</v>
      </c>
      <c r="AL14" s="1">
        <f t="shared" si="13"/>
        <v>644.59466666666651</v>
      </c>
      <c r="AM14" s="1">
        <f t="shared" si="14"/>
        <v>-331.60506666666652</v>
      </c>
      <c r="AN14" s="29">
        <f>1-J14/AL14</f>
        <v>0.51443966854622847</v>
      </c>
    </row>
    <row r="15" spans="1:42" s="36" customFormat="1" x14ac:dyDescent="0.25">
      <c r="A15" s="18"/>
      <c r="B15" s="34"/>
      <c r="C15" s="18"/>
      <c r="D15" s="17"/>
      <c r="E15" s="18"/>
      <c r="F15" s="19"/>
      <c r="G15" s="18"/>
      <c r="H15" s="16"/>
      <c r="I15" s="17"/>
      <c r="J15" s="18"/>
      <c r="K15" s="17"/>
      <c r="L15" s="18"/>
      <c r="M15" s="19"/>
      <c r="N15" s="18"/>
      <c r="O15" s="16"/>
      <c r="P15" s="18"/>
      <c r="Q15" s="18"/>
      <c r="R15" s="18"/>
      <c r="S15" s="18"/>
      <c r="T15" s="16"/>
      <c r="U15" s="35"/>
      <c r="V15" s="18"/>
      <c r="W15" s="19"/>
      <c r="X15" s="18"/>
      <c r="Y15" s="19"/>
      <c r="Z15" s="21"/>
      <c r="AA15" s="18"/>
      <c r="AB15" s="18"/>
      <c r="AC15" s="18"/>
      <c r="AD15" s="31"/>
      <c r="AE15" s="35"/>
      <c r="AG15" s="37"/>
      <c r="AI15" s="37"/>
      <c r="AJ15" s="21"/>
      <c r="AK15" s="18"/>
      <c r="AL15" s="18"/>
      <c r="AM15" s="18"/>
      <c r="AN15" s="31"/>
      <c r="AO15" s="35"/>
    </row>
    <row r="16" spans="1:42" x14ac:dyDescent="0.25">
      <c r="A16" s="1" t="s">
        <v>14</v>
      </c>
      <c r="B16" s="7" t="s">
        <v>18</v>
      </c>
      <c r="E16" s="1"/>
      <c r="F16" s="4"/>
      <c r="G16" s="1"/>
      <c r="H16" s="3"/>
      <c r="I16" s="2" t="s">
        <v>23</v>
      </c>
      <c r="J16" s="1"/>
      <c r="L16" s="1"/>
      <c r="M16" s="4"/>
      <c r="N16" s="1"/>
      <c r="O16" s="3"/>
      <c r="P16" s="1"/>
      <c r="Q16" s="1"/>
      <c r="R16" s="1"/>
      <c r="S16" s="1"/>
      <c r="T16" s="3"/>
      <c r="V16" s="1" t="s">
        <v>31</v>
      </c>
      <c r="W16" s="4"/>
      <c r="X16" s="1" t="s">
        <v>32</v>
      </c>
      <c r="Y16" s="4"/>
      <c r="Z16" s="5"/>
      <c r="AA16" s="1"/>
      <c r="AB16" s="1"/>
      <c r="AC16" s="1"/>
      <c r="AD16" s="27"/>
      <c r="AF16" t="s">
        <v>39</v>
      </c>
      <c r="AH16" t="s">
        <v>40</v>
      </c>
    </row>
    <row r="17" spans="1:42" s="50" customFormat="1" x14ac:dyDescent="0.25">
      <c r="A17" s="42" t="s">
        <v>15</v>
      </c>
      <c r="B17" s="47" t="s">
        <v>19</v>
      </c>
      <c r="C17" s="42" t="s">
        <v>20</v>
      </c>
      <c r="D17" s="41" t="s">
        <v>21</v>
      </c>
      <c r="E17" s="42" t="s">
        <v>22</v>
      </c>
      <c r="F17" s="43" t="s">
        <v>24</v>
      </c>
      <c r="G17" s="42" t="s">
        <v>25</v>
      </c>
      <c r="H17" s="40" t="s">
        <v>26</v>
      </c>
      <c r="I17" s="41" t="s">
        <v>19</v>
      </c>
      <c r="J17" s="42" t="s">
        <v>20</v>
      </c>
      <c r="K17" s="41" t="s">
        <v>21</v>
      </c>
      <c r="L17" s="42" t="s">
        <v>22</v>
      </c>
      <c r="M17" s="43" t="s">
        <v>24</v>
      </c>
      <c r="N17" s="42" t="s">
        <v>25</v>
      </c>
      <c r="O17" s="40" t="s">
        <v>26</v>
      </c>
      <c r="P17" s="42"/>
      <c r="Q17" s="42" t="s">
        <v>28</v>
      </c>
      <c r="R17" s="42" t="s">
        <v>24</v>
      </c>
      <c r="S17" s="42" t="s">
        <v>25</v>
      </c>
      <c r="T17" s="40" t="s">
        <v>26</v>
      </c>
      <c r="U17" s="48"/>
      <c r="V17" s="42" t="s">
        <v>33</v>
      </c>
      <c r="W17" s="43" t="s">
        <v>24</v>
      </c>
      <c r="X17" s="42" t="s">
        <v>33</v>
      </c>
      <c r="Y17" s="43" t="s">
        <v>24</v>
      </c>
      <c r="Z17" s="45" t="s">
        <v>34</v>
      </c>
      <c r="AA17" s="42" t="s">
        <v>35</v>
      </c>
      <c r="AB17" s="42" t="s">
        <v>36</v>
      </c>
      <c r="AC17" s="42" t="s">
        <v>37</v>
      </c>
      <c r="AD17" s="46" t="s">
        <v>42</v>
      </c>
      <c r="AE17" s="48"/>
      <c r="AF17" s="42" t="s">
        <v>33</v>
      </c>
      <c r="AG17" s="43" t="s">
        <v>24</v>
      </c>
      <c r="AH17" s="42" t="s">
        <v>33</v>
      </c>
      <c r="AI17" s="43" t="s">
        <v>24</v>
      </c>
      <c r="AJ17" s="45" t="s">
        <v>34</v>
      </c>
      <c r="AK17" s="42" t="s">
        <v>35</v>
      </c>
      <c r="AL17" s="42" t="s">
        <v>41</v>
      </c>
      <c r="AM17" s="42" t="s">
        <v>37</v>
      </c>
      <c r="AN17" s="46" t="s">
        <v>42</v>
      </c>
      <c r="AO17" s="48"/>
      <c r="AP17" s="49">
        <f>(AVERAGE(AN18:AN21)+AVERAGE(AD18:AD21))/2</f>
        <v>0.43148276839383248</v>
      </c>
    </row>
    <row r="18" spans="1:42" s="36" customFormat="1" x14ac:dyDescent="0.25">
      <c r="A18" s="18"/>
      <c r="B18" s="34">
        <v>27</v>
      </c>
      <c r="C18" s="18">
        <v>3481.21</v>
      </c>
      <c r="D18" s="17">
        <v>4351507</v>
      </c>
      <c r="E18" s="18">
        <v>33.781999999999996</v>
      </c>
      <c r="F18" s="19">
        <v>8.4444444444444446</v>
      </c>
      <c r="G18" s="18">
        <v>1.1303883305208753</v>
      </c>
      <c r="H18" s="16">
        <v>0.3692534027275457</v>
      </c>
      <c r="I18" s="17">
        <v>31</v>
      </c>
      <c r="J18" s="18">
        <v>1725.6256000000001</v>
      </c>
      <c r="K18" s="17">
        <v>2160539</v>
      </c>
      <c r="L18" s="18">
        <v>32.433</v>
      </c>
      <c r="M18" s="19">
        <v>8.2222222222222214</v>
      </c>
      <c r="N18" s="18">
        <v>0.83333333333333237</v>
      </c>
      <c r="O18" s="16">
        <v>0.2722172200750072</v>
      </c>
      <c r="P18" s="18"/>
      <c r="Q18" s="18" t="s">
        <v>27</v>
      </c>
      <c r="R18" s="18">
        <v>9.2222222222222214</v>
      </c>
      <c r="S18" s="18">
        <v>0.66666666666666552</v>
      </c>
      <c r="T18" s="16">
        <v>0.43554755212001128</v>
      </c>
      <c r="U18" s="35"/>
      <c r="V18" s="22"/>
      <c r="W18" s="23"/>
      <c r="X18" s="22"/>
      <c r="Y18" s="23"/>
      <c r="Z18" s="22"/>
      <c r="AA18" s="22"/>
      <c r="AB18" s="22"/>
      <c r="AC18" s="22"/>
      <c r="AD18" s="33"/>
      <c r="AE18" s="35"/>
      <c r="AF18" s="18">
        <f>C19</f>
        <v>2199.77</v>
      </c>
      <c r="AG18" s="19">
        <f>F19</f>
        <v>7.4444444444444446</v>
      </c>
      <c r="AH18" s="18">
        <f>C18</f>
        <v>3481.21</v>
      </c>
      <c r="AI18" s="19">
        <f>F18</f>
        <v>8.4444444444444446</v>
      </c>
      <c r="AJ18" s="21">
        <f t="shared" si="11"/>
        <v>7.8037208140841548E-4</v>
      </c>
      <c r="AK18" s="18">
        <f t="shared" si="12"/>
        <v>5.7278053509246547</v>
      </c>
      <c r="AL18" s="18">
        <f t="shared" si="13"/>
        <v>3196.4455555555542</v>
      </c>
      <c r="AM18" s="18">
        <f t="shared" si="14"/>
        <v>-1470.8199555555541</v>
      </c>
      <c r="AN18" s="28">
        <f>1-J18/AL18</f>
        <v>0.46014234561236567</v>
      </c>
      <c r="AO18" s="35"/>
    </row>
    <row r="19" spans="1:42" x14ac:dyDescent="0.25">
      <c r="B19" s="7">
        <v>30</v>
      </c>
      <c r="C19" s="1">
        <v>2199.77</v>
      </c>
      <c r="D19" s="2">
        <v>2749708</v>
      </c>
      <c r="E19" s="1">
        <v>31.856999999999999</v>
      </c>
      <c r="F19" s="4">
        <v>7.4444444444444446</v>
      </c>
      <c r="G19" s="1">
        <v>1.3333333333333337</v>
      </c>
      <c r="H19" s="3">
        <v>0.43554755212001217</v>
      </c>
      <c r="I19" s="2">
        <v>34</v>
      </c>
      <c r="J19" s="1">
        <v>1101.6944000000001</v>
      </c>
      <c r="K19" s="2">
        <v>1380625</v>
      </c>
      <c r="L19" s="1">
        <v>30.578299999999999</v>
      </c>
      <c r="M19" s="4">
        <v>7.5555555555555554</v>
      </c>
      <c r="N19" s="1">
        <v>1.1303883305208753</v>
      </c>
      <c r="O19" s="3">
        <v>0.3692534027275457</v>
      </c>
      <c r="P19" s="1"/>
      <c r="Q19" s="1"/>
      <c r="R19" s="1"/>
      <c r="S19" s="1"/>
      <c r="T19" s="3"/>
      <c r="V19" s="1">
        <f>J20</f>
        <v>704.32640000000004</v>
      </c>
      <c r="W19" s="4">
        <f>M20</f>
        <v>5.1111111111111107</v>
      </c>
      <c r="X19" s="1">
        <f>J19</f>
        <v>1101.6944000000001</v>
      </c>
      <c r="Y19" s="4">
        <f>M19</f>
        <v>7.5555555555555554</v>
      </c>
      <c r="Z19" s="5">
        <f t="shared" si="0"/>
        <v>6.1515885638613182E-3</v>
      </c>
      <c r="AA19" s="1">
        <f t="shared" si="1"/>
        <v>0.77838488364549807</v>
      </c>
      <c r="AB19" s="1">
        <f t="shared" si="2"/>
        <v>1083.6322181818184</v>
      </c>
      <c r="AC19" s="1">
        <f t="shared" si="3"/>
        <v>1116.1377818181816</v>
      </c>
      <c r="AD19" s="29">
        <f>1-AB19/C19</f>
        <v>0.50738840052286449</v>
      </c>
      <c r="AF19" s="1">
        <f>C19</f>
        <v>2199.77</v>
      </c>
      <c r="AG19" s="4">
        <f>F19</f>
        <v>7.4444444444444446</v>
      </c>
      <c r="AH19" s="1">
        <f>C18</f>
        <v>3481.21</v>
      </c>
      <c r="AI19" s="4">
        <f>F18</f>
        <v>8.4444444444444446</v>
      </c>
      <c r="AJ19" s="5">
        <f t="shared" si="11"/>
        <v>7.8037208140841548E-4</v>
      </c>
      <c r="AK19" s="1">
        <f t="shared" si="12"/>
        <v>5.7278053509246547</v>
      </c>
      <c r="AL19" s="1">
        <f t="shared" si="13"/>
        <v>2342.1522222222216</v>
      </c>
      <c r="AM19" s="1">
        <f t="shared" si="14"/>
        <v>-1240.4578222222215</v>
      </c>
      <c r="AN19" s="29">
        <f>1-J19/AL19</f>
        <v>0.52962305799461729</v>
      </c>
    </row>
    <row r="20" spans="1:42" x14ac:dyDescent="0.25">
      <c r="B20" s="7">
        <v>33</v>
      </c>
      <c r="C20" s="1">
        <v>1371.84</v>
      </c>
      <c r="D20" s="2">
        <v>1714799</v>
      </c>
      <c r="E20" s="1">
        <v>29.984999999999999</v>
      </c>
      <c r="F20" s="4">
        <v>5.5555555555555554</v>
      </c>
      <c r="G20" s="1">
        <v>1.1303883305208784</v>
      </c>
      <c r="H20" s="3">
        <v>0.36925340272754675</v>
      </c>
      <c r="I20" s="2">
        <v>37</v>
      </c>
      <c r="J20" s="1">
        <v>704.32640000000004</v>
      </c>
      <c r="K20" s="2">
        <v>883915</v>
      </c>
      <c r="L20" s="1">
        <v>28.828800000000001</v>
      </c>
      <c r="M20" s="4">
        <v>5.1111111111111107</v>
      </c>
      <c r="N20" s="1">
        <v>0.92796072713833677</v>
      </c>
      <c r="O20" s="3">
        <v>0.30312826737645676</v>
      </c>
      <c r="P20" s="1"/>
      <c r="Q20" s="1"/>
      <c r="R20" s="1"/>
      <c r="S20" s="1"/>
      <c r="T20" s="3"/>
      <c r="V20" s="1">
        <f>J20</f>
        <v>704.32640000000004</v>
      </c>
      <c r="W20" s="4">
        <f>M20</f>
        <v>5.1111111111111107</v>
      </c>
      <c r="X20" s="1">
        <f>J19</f>
        <v>1101.6944000000001</v>
      </c>
      <c r="Y20" s="4">
        <f>M19</f>
        <v>7.5555555555555554</v>
      </c>
      <c r="Z20" s="5">
        <f t="shared" si="0"/>
        <v>6.1515885638613182E-3</v>
      </c>
      <c r="AA20" s="1">
        <f t="shared" si="1"/>
        <v>0.77838488364549807</v>
      </c>
      <c r="AB20" s="1">
        <f t="shared" si="2"/>
        <v>776.5751272727274</v>
      </c>
      <c r="AC20" s="1">
        <f t="shared" si="3"/>
        <v>595.26487272727252</v>
      </c>
      <c r="AD20" s="29">
        <f>1-AB20/C20</f>
        <v>0.43391712789193537</v>
      </c>
      <c r="AF20" s="14"/>
      <c r="AG20" s="39"/>
      <c r="AH20" s="14"/>
      <c r="AI20" s="39"/>
      <c r="AJ20" s="15"/>
      <c r="AK20" s="14"/>
      <c r="AL20" s="14"/>
      <c r="AM20" s="14"/>
      <c r="AN20" s="29"/>
    </row>
    <row r="21" spans="1:42" x14ac:dyDescent="0.25">
      <c r="B21" s="7">
        <v>36</v>
      </c>
      <c r="C21" s="1">
        <v>863.01</v>
      </c>
      <c r="D21" s="2">
        <v>1078757</v>
      </c>
      <c r="E21" s="1">
        <v>28.222999999999999</v>
      </c>
      <c r="F21" s="4">
        <v>5.2222222222222223</v>
      </c>
      <c r="G21" s="1">
        <v>0.83333333333333237</v>
      </c>
      <c r="H21" s="3">
        <v>0.2722172200750072</v>
      </c>
      <c r="I21" s="2">
        <v>40</v>
      </c>
      <c r="J21" s="1">
        <v>438.26799999999997</v>
      </c>
      <c r="K21" s="2">
        <v>551342</v>
      </c>
      <c r="L21" s="1">
        <v>27.093399999999999</v>
      </c>
      <c r="M21" s="4">
        <v>3.6666666666666665</v>
      </c>
      <c r="N21" s="1">
        <v>1</v>
      </c>
      <c r="O21" s="3">
        <v>0.32666066409000899</v>
      </c>
      <c r="P21" s="1"/>
      <c r="Q21" s="1"/>
      <c r="R21" s="1"/>
      <c r="S21" s="1"/>
      <c r="T21" s="3"/>
      <c r="V21" s="1">
        <f>J20</f>
        <v>704.32640000000004</v>
      </c>
      <c r="W21" s="4">
        <f>M20</f>
        <v>5.1111111111111107</v>
      </c>
      <c r="X21" s="1">
        <f>J19</f>
        <v>1101.6944000000001</v>
      </c>
      <c r="Y21" s="4">
        <f>M19</f>
        <v>7.5555555555555554</v>
      </c>
      <c r="Z21" s="5">
        <f t="shared" ref="Z21" si="15">(Y21-W21)/(X21-V21)</f>
        <v>6.1515885638613182E-3</v>
      </c>
      <c r="AA21" s="1">
        <f t="shared" ref="AA21" si="16">W21-Z21*V21</f>
        <v>0.77838488364549807</v>
      </c>
      <c r="AB21" s="1">
        <f t="shared" ref="AB21" si="17">(F21-AA21)/Z21</f>
        <v>722.38858181818193</v>
      </c>
      <c r="AC21" s="1">
        <f t="shared" ref="AC21" si="18">C21-AB21</f>
        <v>140.62141818181806</v>
      </c>
      <c r="AD21" s="29">
        <f>1-AB21/C21</f>
        <v>0.16294297653772039</v>
      </c>
      <c r="AF21" s="9"/>
      <c r="AG21" s="13"/>
      <c r="AH21" s="9"/>
      <c r="AI21" s="13"/>
      <c r="AJ21" s="15"/>
      <c r="AK21" s="14"/>
      <c r="AL21" s="14"/>
      <c r="AM21" s="14"/>
      <c r="AN21" s="29"/>
    </row>
    <row r="22" spans="1:42" s="36" customFormat="1" x14ac:dyDescent="0.25">
      <c r="A22" s="18"/>
      <c r="B22" s="34"/>
      <c r="C22" s="18"/>
      <c r="D22" s="17"/>
      <c r="E22" s="18"/>
      <c r="F22" s="19"/>
      <c r="G22" s="18"/>
      <c r="H22" s="16"/>
      <c r="I22" s="17"/>
      <c r="J22" s="18"/>
      <c r="K22" s="17"/>
      <c r="L22" s="18"/>
      <c r="M22" s="19"/>
      <c r="N22" s="18"/>
      <c r="O22" s="16"/>
      <c r="P22" s="18"/>
      <c r="Q22" s="18"/>
      <c r="R22" s="18"/>
      <c r="S22" s="18"/>
      <c r="T22" s="16"/>
      <c r="U22" s="35"/>
      <c r="V22" s="18"/>
      <c r="W22" s="19"/>
      <c r="X22" s="18"/>
      <c r="Y22" s="19"/>
      <c r="Z22" s="21"/>
      <c r="AA22" s="18"/>
      <c r="AB22" s="18"/>
      <c r="AC22" s="18"/>
      <c r="AD22" s="31"/>
      <c r="AE22" s="35"/>
      <c r="AG22" s="37"/>
      <c r="AI22" s="37"/>
      <c r="AJ22" s="21"/>
      <c r="AK22" s="18"/>
      <c r="AL22" s="18"/>
      <c r="AM22" s="18"/>
      <c r="AN22" s="31"/>
      <c r="AO22" s="35"/>
    </row>
    <row r="23" spans="1:42" x14ac:dyDescent="0.25">
      <c r="A23" s="1" t="s">
        <v>16</v>
      </c>
      <c r="B23" s="7" t="s">
        <v>18</v>
      </c>
      <c r="E23" s="1"/>
      <c r="F23" s="4"/>
      <c r="G23" s="1"/>
      <c r="H23" s="3"/>
      <c r="I23" s="2" t="s">
        <v>23</v>
      </c>
      <c r="J23" s="1"/>
      <c r="L23" s="1"/>
      <c r="M23" s="4"/>
      <c r="N23" s="1"/>
      <c r="O23" s="3"/>
      <c r="P23" s="1"/>
      <c r="Q23" s="1"/>
      <c r="R23" s="1"/>
      <c r="S23" s="1"/>
      <c r="T23" s="3"/>
      <c r="V23" s="1" t="s">
        <v>31</v>
      </c>
      <c r="W23" s="4"/>
      <c r="X23" s="1" t="s">
        <v>32</v>
      </c>
      <c r="Y23" s="4"/>
      <c r="Z23" s="5"/>
      <c r="AA23" s="1"/>
      <c r="AB23" s="1"/>
      <c r="AC23" s="1"/>
      <c r="AD23" s="27"/>
      <c r="AF23" t="s">
        <v>39</v>
      </c>
      <c r="AH23" t="s">
        <v>40</v>
      </c>
    </row>
    <row r="24" spans="1:42" s="50" customFormat="1" x14ac:dyDescent="0.25">
      <c r="A24" s="42" t="s">
        <v>17</v>
      </c>
      <c r="B24" s="47" t="s">
        <v>19</v>
      </c>
      <c r="C24" s="42" t="s">
        <v>20</v>
      </c>
      <c r="D24" s="41" t="s">
        <v>21</v>
      </c>
      <c r="E24" s="42" t="s">
        <v>22</v>
      </c>
      <c r="F24" s="43" t="s">
        <v>24</v>
      </c>
      <c r="G24" s="42" t="s">
        <v>25</v>
      </c>
      <c r="H24" s="40" t="s">
        <v>26</v>
      </c>
      <c r="I24" s="41" t="s">
        <v>19</v>
      </c>
      <c r="J24" s="42" t="s">
        <v>20</v>
      </c>
      <c r="K24" s="41" t="s">
        <v>21</v>
      </c>
      <c r="L24" s="42" t="s">
        <v>22</v>
      </c>
      <c r="M24" s="43" t="s">
        <v>24</v>
      </c>
      <c r="N24" s="42" t="s">
        <v>25</v>
      </c>
      <c r="O24" s="40" t="s">
        <v>26</v>
      </c>
      <c r="P24" s="42"/>
      <c r="Q24" s="42" t="s">
        <v>28</v>
      </c>
      <c r="R24" s="42" t="s">
        <v>24</v>
      </c>
      <c r="S24" s="42" t="s">
        <v>25</v>
      </c>
      <c r="T24" s="40" t="s">
        <v>26</v>
      </c>
      <c r="U24" s="48"/>
      <c r="V24" s="42" t="s">
        <v>33</v>
      </c>
      <c r="W24" s="43" t="s">
        <v>24</v>
      </c>
      <c r="X24" s="42" t="s">
        <v>33</v>
      </c>
      <c r="Y24" s="43" t="s">
        <v>24</v>
      </c>
      <c r="Z24" s="45" t="s">
        <v>34</v>
      </c>
      <c r="AA24" s="42" t="s">
        <v>35</v>
      </c>
      <c r="AB24" s="42" t="s">
        <v>36</v>
      </c>
      <c r="AC24" s="42" t="s">
        <v>37</v>
      </c>
      <c r="AD24" s="46" t="s">
        <v>42</v>
      </c>
      <c r="AE24" s="48"/>
      <c r="AF24" s="42" t="s">
        <v>33</v>
      </c>
      <c r="AG24" s="43" t="s">
        <v>24</v>
      </c>
      <c r="AH24" s="42" t="s">
        <v>33</v>
      </c>
      <c r="AI24" s="43" t="s">
        <v>24</v>
      </c>
      <c r="AJ24" s="45" t="s">
        <v>34</v>
      </c>
      <c r="AK24" s="42" t="s">
        <v>35</v>
      </c>
      <c r="AL24" s="42" t="s">
        <v>41</v>
      </c>
      <c r="AM24" s="42" t="s">
        <v>37</v>
      </c>
      <c r="AN24" s="46" t="s">
        <v>42</v>
      </c>
      <c r="AO24" s="48"/>
      <c r="AP24" s="49">
        <f>(AVERAGE(AN25:AN28)+AVERAGE(AD25:AD28))/2</f>
        <v>0.50146913744946819</v>
      </c>
    </row>
    <row r="25" spans="1:42" s="36" customFormat="1" x14ac:dyDescent="0.25">
      <c r="A25" s="18"/>
      <c r="B25" s="34">
        <v>27</v>
      </c>
      <c r="C25" s="18">
        <v>2266.7399999999998</v>
      </c>
      <c r="D25" s="17">
        <v>2833428</v>
      </c>
      <c r="E25" s="18">
        <v>35.252000000000002</v>
      </c>
      <c r="F25" s="19">
        <v>6.666666666666667</v>
      </c>
      <c r="G25" s="18">
        <v>1.4142135623730951</v>
      </c>
      <c r="H25" s="16">
        <v>0.46196794144989267</v>
      </c>
      <c r="I25" s="17">
        <v>31</v>
      </c>
      <c r="J25" s="18">
        <v>1118.2128</v>
      </c>
      <c r="K25" s="17">
        <v>1399873</v>
      </c>
      <c r="L25" s="18">
        <v>33.671199999999999</v>
      </c>
      <c r="M25" s="19">
        <v>8.6666666666666661</v>
      </c>
      <c r="N25" s="18">
        <v>0.8660254037844386</v>
      </c>
      <c r="O25" s="16">
        <v>0.28289643351904292</v>
      </c>
      <c r="P25" s="18"/>
      <c r="Q25" s="18" t="s">
        <v>27</v>
      </c>
      <c r="R25" s="18">
        <v>9</v>
      </c>
      <c r="S25" s="18">
        <v>0.70710678118654757</v>
      </c>
      <c r="T25" s="16">
        <v>0.46196794144989267</v>
      </c>
      <c r="U25" s="35"/>
      <c r="V25" s="18">
        <f>J26</f>
        <v>722.55600000000004</v>
      </c>
      <c r="W25" s="19">
        <f>M26</f>
        <v>6</v>
      </c>
      <c r="X25" s="18">
        <f>J25</f>
        <v>1118.2128</v>
      </c>
      <c r="Y25" s="19">
        <f>M25</f>
        <v>8.6666666666666661</v>
      </c>
      <c r="Z25" s="21">
        <f t="shared" si="0"/>
        <v>6.7398479355508774E-3</v>
      </c>
      <c r="AA25" s="18">
        <f t="shared" si="1"/>
        <v>1.1300824350800998</v>
      </c>
      <c r="AB25" s="18">
        <f t="shared" si="2"/>
        <v>821.47020000000009</v>
      </c>
      <c r="AC25" s="18">
        <f t="shared" si="3"/>
        <v>1445.2697999999996</v>
      </c>
      <c r="AD25" s="28">
        <f>1-AB25/C25</f>
        <v>0.63759840122819544</v>
      </c>
      <c r="AE25" s="35"/>
      <c r="AF25" s="22"/>
      <c r="AG25" s="23"/>
      <c r="AH25" s="22"/>
      <c r="AI25" s="23"/>
      <c r="AJ25" s="25"/>
      <c r="AK25" s="24"/>
      <c r="AL25" s="24"/>
      <c r="AM25" s="24"/>
      <c r="AN25" s="28"/>
      <c r="AO25" s="35"/>
    </row>
    <row r="26" spans="1:42" x14ac:dyDescent="0.25">
      <c r="B26" s="7">
        <v>30</v>
      </c>
      <c r="C26" s="1">
        <v>1461.28</v>
      </c>
      <c r="D26" s="2">
        <v>1826599</v>
      </c>
      <c r="E26" s="1">
        <v>33.450000000000003</v>
      </c>
      <c r="F26" s="4">
        <v>6.1111111111111107</v>
      </c>
      <c r="G26" s="1">
        <v>0.78173595997057366</v>
      </c>
      <c r="H26" s="3">
        <v>0.25536238782702825</v>
      </c>
      <c r="I26" s="2">
        <v>34</v>
      </c>
      <c r="J26" s="1">
        <v>722.55600000000004</v>
      </c>
      <c r="K26" s="2">
        <v>905302</v>
      </c>
      <c r="L26" s="1">
        <v>32.0107</v>
      </c>
      <c r="M26" s="4">
        <v>6</v>
      </c>
      <c r="N26" s="1">
        <v>0.70710678118654757</v>
      </c>
      <c r="O26" s="3">
        <v>0.23098397072494634</v>
      </c>
      <c r="P26" s="1"/>
      <c r="Q26" s="1"/>
      <c r="R26" s="1"/>
      <c r="S26" s="1"/>
      <c r="T26" s="3"/>
      <c r="V26" s="1">
        <f>J26</f>
        <v>722.55600000000004</v>
      </c>
      <c r="W26" s="4">
        <f>M26</f>
        <v>6</v>
      </c>
      <c r="X26" s="1">
        <f>J25</f>
        <v>1118.2128</v>
      </c>
      <c r="Y26" s="4">
        <f>M25</f>
        <v>8.6666666666666661</v>
      </c>
      <c r="Z26" s="5">
        <f t="shared" si="0"/>
        <v>6.7398479355508774E-3</v>
      </c>
      <c r="AA26" s="1">
        <f t="shared" si="1"/>
        <v>1.1300824350800998</v>
      </c>
      <c r="AB26" s="1">
        <f t="shared" si="2"/>
        <v>739.04169999999999</v>
      </c>
      <c r="AC26" s="1">
        <f t="shared" si="3"/>
        <v>722.23829999999998</v>
      </c>
      <c r="AD26" s="29">
        <f>1-AB26/C26</f>
        <v>0.49425045165881965</v>
      </c>
      <c r="AF26" s="1">
        <f>C27</f>
        <v>952.58</v>
      </c>
      <c r="AG26" s="4">
        <f>F27</f>
        <v>5.666666666666667</v>
      </c>
      <c r="AH26" s="1">
        <f>C26</f>
        <v>1461.28</v>
      </c>
      <c r="AI26" s="4">
        <f>F26</f>
        <v>6.1111111111111107</v>
      </c>
      <c r="AJ26" s="5">
        <f t="shared" si="11"/>
        <v>8.7368673961950815E-4</v>
      </c>
      <c r="AK26" s="1">
        <f t="shared" si="12"/>
        <v>4.8344101522399159</v>
      </c>
      <c r="AL26" s="1">
        <f t="shared" si="13"/>
        <v>1334.1050000000002</v>
      </c>
      <c r="AM26" s="1">
        <f t="shared" si="14"/>
        <v>-611.54900000000021</v>
      </c>
      <c r="AN26" s="29">
        <f>1-J26/AL26</f>
        <v>0.45839645305279575</v>
      </c>
    </row>
    <row r="27" spans="1:42" x14ac:dyDescent="0.25">
      <c r="B27" s="7">
        <v>33</v>
      </c>
      <c r="C27" s="1">
        <v>952.58</v>
      </c>
      <c r="D27" s="2">
        <v>1190728</v>
      </c>
      <c r="E27" s="1">
        <v>31.645</v>
      </c>
      <c r="F27" s="4">
        <v>5.666666666666667</v>
      </c>
      <c r="G27" s="1">
        <v>1</v>
      </c>
      <c r="H27" s="3">
        <v>0.32666066409000899</v>
      </c>
      <c r="I27" s="2">
        <v>37</v>
      </c>
      <c r="J27" s="1">
        <v>470.3544</v>
      </c>
      <c r="K27" s="2">
        <v>590050</v>
      </c>
      <c r="L27" s="1">
        <v>30.450500000000002</v>
      </c>
      <c r="M27" s="4">
        <v>4.8888888888888893</v>
      </c>
      <c r="N27" s="1">
        <v>1.0540925533894596</v>
      </c>
      <c r="O27" s="3">
        <v>0.34433057350253415</v>
      </c>
      <c r="P27" s="1"/>
      <c r="Q27" s="1"/>
      <c r="R27" s="1"/>
      <c r="S27" s="1"/>
      <c r="T27" s="3"/>
      <c r="V27" s="1">
        <f>J27</f>
        <v>470.3544</v>
      </c>
      <c r="W27" s="4">
        <f>M27</f>
        <v>4.8888888888888893</v>
      </c>
      <c r="X27" s="1">
        <f>J26</f>
        <v>722.55600000000004</v>
      </c>
      <c r="Y27" s="4">
        <f>M26</f>
        <v>6</v>
      </c>
      <c r="Z27" s="5">
        <f t="shared" ref="Z27" si="19">(Y27-W27)/(X27-V27)</f>
        <v>4.4056465585908672E-3</v>
      </c>
      <c r="AA27" s="1">
        <f t="shared" ref="AA27" si="20">W27-Z27*V27</f>
        <v>2.816673645210817</v>
      </c>
      <c r="AB27" s="1">
        <f t="shared" ref="AB27" si="21">(F27-AA27)/Z27</f>
        <v>646.89552000000015</v>
      </c>
      <c r="AC27" s="1">
        <f t="shared" ref="AC27" si="22">C27-AB27</f>
        <v>305.68447999999989</v>
      </c>
      <c r="AD27" s="29">
        <f>1-AB27/C27</f>
        <v>0.3209016355581682</v>
      </c>
      <c r="AF27" s="1">
        <f>C28</f>
        <v>636.9</v>
      </c>
      <c r="AG27" s="4">
        <f>F28</f>
        <v>2.2222222222222223</v>
      </c>
      <c r="AH27" s="1">
        <f>C27</f>
        <v>952.58</v>
      </c>
      <c r="AI27" s="4">
        <f>F27</f>
        <v>5.666666666666667</v>
      </c>
      <c r="AJ27" s="5">
        <f t="shared" si="11"/>
        <v>1.0911189953257868E-2</v>
      </c>
      <c r="AK27" s="1">
        <f t="shared" si="12"/>
        <v>-4.7271146590077135</v>
      </c>
      <c r="AL27" s="1">
        <f t="shared" si="13"/>
        <v>881.29741935483878</v>
      </c>
      <c r="AM27" s="1">
        <f t="shared" si="14"/>
        <v>-410.94301935483878</v>
      </c>
      <c r="AN27" s="29">
        <f>1-J27/AL27</f>
        <v>0.46629322897106984</v>
      </c>
    </row>
    <row r="28" spans="1:42" x14ac:dyDescent="0.25">
      <c r="B28" s="7">
        <v>36</v>
      </c>
      <c r="C28" s="1">
        <v>636.9</v>
      </c>
      <c r="D28" s="2">
        <v>796119</v>
      </c>
      <c r="E28" s="1">
        <v>29.952999999999999</v>
      </c>
      <c r="F28" s="4">
        <v>2.2222222222222223</v>
      </c>
      <c r="G28" s="1">
        <v>1.3017082793177759</v>
      </c>
      <c r="H28" s="3">
        <v>0.42521689097340759</v>
      </c>
      <c r="I28" s="2">
        <v>40</v>
      </c>
      <c r="J28" s="1">
        <v>298.59199999999998</v>
      </c>
      <c r="K28" s="2">
        <v>375347</v>
      </c>
      <c r="L28" s="1">
        <v>28.9206</v>
      </c>
      <c r="M28" s="4">
        <v>4.1111111111111107</v>
      </c>
      <c r="N28" s="1">
        <v>0.92796072713833677</v>
      </c>
      <c r="O28" s="3">
        <v>0.30312826737645676</v>
      </c>
      <c r="P28" s="1"/>
      <c r="Q28" s="1"/>
      <c r="R28" s="1"/>
      <c r="S28" s="1"/>
      <c r="T28" s="3"/>
      <c r="V28" s="14"/>
      <c r="W28" s="39"/>
      <c r="X28" s="14"/>
      <c r="Y28" s="39"/>
      <c r="Z28" s="15"/>
      <c r="AA28" s="14"/>
      <c r="AB28" s="14"/>
      <c r="AC28" s="14"/>
      <c r="AD28" s="29"/>
      <c r="AF28" s="1">
        <f>C28</f>
        <v>636.9</v>
      </c>
      <c r="AG28" s="4">
        <f>F28</f>
        <v>2.2222222222222223</v>
      </c>
      <c r="AH28" s="1">
        <f>C27</f>
        <v>952.58</v>
      </c>
      <c r="AI28" s="4">
        <f>F27</f>
        <v>5.666666666666667</v>
      </c>
      <c r="AJ28" s="5">
        <f t="shared" si="11"/>
        <v>1.0911189953257868E-2</v>
      </c>
      <c r="AK28" s="1">
        <f t="shared" si="12"/>
        <v>-4.7271146590077135</v>
      </c>
      <c r="AL28" s="1">
        <f t="shared" si="13"/>
        <v>810.01483870967741</v>
      </c>
      <c r="AM28" s="1">
        <f t="shared" si="14"/>
        <v>-511.42283870967742</v>
      </c>
      <c r="AN28" s="29">
        <f>1-J28/AL28</f>
        <v>0.63137465422776007</v>
      </c>
    </row>
    <row r="29" spans="1:42" s="36" customFormat="1" x14ac:dyDescent="0.25">
      <c r="A29" s="18"/>
      <c r="B29" s="34"/>
      <c r="C29" s="18"/>
      <c r="D29" s="17"/>
      <c r="E29" s="18"/>
      <c r="F29" s="19"/>
      <c r="G29" s="18"/>
      <c r="H29" s="16"/>
      <c r="I29" s="17"/>
      <c r="J29" s="18"/>
      <c r="K29" s="17"/>
      <c r="L29" s="18"/>
      <c r="M29" s="19"/>
      <c r="N29" s="18"/>
      <c r="O29" s="16"/>
      <c r="P29" s="18"/>
      <c r="Q29" s="18"/>
      <c r="R29" s="18"/>
      <c r="S29" s="18"/>
      <c r="T29" s="16"/>
      <c r="U29" s="35"/>
      <c r="V29" s="18"/>
      <c r="W29" s="19"/>
      <c r="X29" s="18"/>
      <c r="Y29" s="19"/>
      <c r="Z29" s="21"/>
      <c r="AA29" s="18"/>
      <c r="AB29" s="18"/>
      <c r="AC29" s="18"/>
      <c r="AD29" s="31"/>
      <c r="AE29" s="35"/>
      <c r="AG29" s="37"/>
      <c r="AI29" s="37"/>
      <c r="AN29" s="38"/>
      <c r="AO29" s="35"/>
    </row>
    <row r="30" spans="1:42" x14ac:dyDescent="0.25">
      <c r="E30" s="1"/>
      <c r="F30" s="4"/>
      <c r="G30" s="1"/>
      <c r="H30" s="3"/>
      <c r="J30" s="1"/>
      <c r="L30" s="1"/>
      <c r="M30" s="4"/>
      <c r="N30" s="1"/>
      <c r="O30" s="3"/>
      <c r="P30" s="1"/>
      <c r="Q30" s="1"/>
      <c r="R30" s="1"/>
      <c r="S30" s="1"/>
      <c r="T30" s="3"/>
      <c r="V30" s="1"/>
      <c r="W30" s="4"/>
      <c r="X30" s="1"/>
      <c r="Y30" s="4"/>
      <c r="Z30" s="5"/>
      <c r="AA30" s="1"/>
      <c r="AB30" s="1"/>
      <c r="AC30" s="1"/>
      <c r="AD30" s="27"/>
    </row>
    <row r="31" spans="1:42" x14ac:dyDescent="0.25">
      <c r="E31" s="1"/>
      <c r="F31" s="4"/>
      <c r="G31" s="1"/>
      <c r="H31" s="3"/>
      <c r="J31" s="1"/>
      <c r="L31" s="1"/>
      <c r="M31" s="4"/>
      <c r="N31" s="1"/>
      <c r="O31" s="3"/>
      <c r="P31" s="1"/>
      <c r="Q31" s="1"/>
      <c r="R31" s="1"/>
      <c r="S31" s="1"/>
      <c r="T31" s="3"/>
      <c r="V31" s="1"/>
      <c r="W31" s="4"/>
      <c r="X31" s="1"/>
      <c r="Y31" s="4"/>
      <c r="Z31" s="5"/>
      <c r="AA31" s="1"/>
      <c r="AB31" s="1"/>
      <c r="AC31" s="1"/>
      <c r="AD31" s="27"/>
    </row>
    <row r="32" spans="1:42" x14ac:dyDescent="0.25">
      <c r="V32" s="1"/>
      <c r="W32" s="4"/>
      <c r="X32" s="1"/>
      <c r="Y32" s="4"/>
      <c r="Z32" s="5"/>
      <c r="AA32" s="1"/>
      <c r="AB32" s="1"/>
      <c r="AC32" s="1"/>
      <c r="AD32" s="27"/>
    </row>
    <row r="33" spans="22:30" x14ac:dyDescent="0.25">
      <c r="V33" s="1"/>
      <c r="W33" s="4"/>
      <c r="X33" s="1"/>
      <c r="Y33" s="4"/>
      <c r="Z33" s="5"/>
      <c r="AA33" s="1"/>
      <c r="AB33" s="1"/>
      <c r="AC33" s="1"/>
      <c r="AD33" s="27"/>
    </row>
    <row r="34" spans="22:30" x14ac:dyDescent="0.25">
      <c r="V34" s="1"/>
      <c r="W34" s="4"/>
      <c r="X34" s="1"/>
      <c r="Y34" s="4"/>
      <c r="Z34" s="5"/>
      <c r="AA34" s="1"/>
      <c r="AB34" s="1"/>
      <c r="AC34" s="1"/>
      <c r="AD34" s="27"/>
    </row>
    <row r="35" spans="22:30" x14ac:dyDescent="0.25">
      <c r="V35" s="1"/>
      <c r="W35" s="4"/>
      <c r="X35" s="1"/>
      <c r="Y35" s="4"/>
      <c r="Z35" s="5"/>
      <c r="AA35" s="1"/>
      <c r="AB35" s="1"/>
      <c r="AC35" s="1"/>
      <c r="AD35" s="2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7" sqref="A7:B10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5" spans="1:2" x14ac:dyDescent="0.25">
      <c r="A5" t="s">
        <v>8</v>
      </c>
      <c r="B5" t="s">
        <v>9</v>
      </c>
    </row>
    <row r="7" spans="1:2" x14ac:dyDescent="0.25">
      <c r="A7" t="s">
        <v>10</v>
      </c>
      <c r="B7" t="s">
        <v>11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15</v>
      </c>
    </row>
    <row r="10" spans="1:2" x14ac:dyDescent="0.25">
      <c r="A10" t="s">
        <v>16</v>
      </c>
      <c r="B10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9</vt:i4>
      </vt:variant>
    </vt:vector>
  </HeadingPairs>
  <TitlesOfParts>
    <vt:vector size="12" baseType="lpstr">
      <vt:lpstr>Class B</vt:lpstr>
      <vt:lpstr>Class C</vt:lpstr>
      <vt:lpstr>Sequences</vt:lpstr>
      <vt:lpstr>S03 Kimono</vt:lpstr>
      <vt:lpstr>S04 ParkScene</vt:lpstr>
      <vt:lpstr>S05 Cactus</vt:lpstr>
      <vt:lpstr>S06 BasketballDrive</vt:lpstr>
      <vt:lpstr>S07 BQTerrace</vt:lpstr>
      <vt:lpstr>S08 BasketBallDrill</vt:lpstr>
      <vt:lpstr>S09 BQMall</vt:lpstr>
      <vt:lpstr>S10 PartyScene</vt:lpstr>
      <vt:lpstr>S11 RaceHorses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 Wien</dc:creator>
  <cp:lastModifiedBy>Mathias Wien</cp:lastModifiedBy>
  <dcterms:created xsi:type="dcterms:W3CDTF">2012-02-04T19:16:16Z</dcterms:created>
  <dcterms:modified xsi:type="dcterms:W3CDTF">2012-02-08T08:50:16Z</dcterms:modified>
</cp:coreProperties>
</file>