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705" yWindow="810" windowWidth="18825" windowHeight="13425"/>
  </bookViews>
  <sheets>
    <sheet name="TQPP vs TMVP" sheetId="2" r:id="rId1"/>
  </sheets>
  <calcPr calcId="125725"/>
</workbook>
</file>

<file path=xl/calcChain.xml><?xml version="1.0" encoding="utf-8"?>
<calcChain xmlns="http://schemas.openxmlformats.org/spreadsheetml/2006/main">
  <c r="C8" i="2"/>
  <c r="O9" l="1"/>
  <c r="L9"/>
  <c r="O8"/>
  <c r="L8"/>
  <c r="I8"/>
  <c r="F8"/>
  <c r="Q23"/>
  <c r="P21"/>
  <c r="O22"/>
  <c r="N23"/>
  <c r="M21"/>
  <c r="L22"/>
  <c r="K23"/>
  <c r="J21"/>
  <c r="I22"/>
  <c r="H23"/>
  <c r="G21"/>
  <c r="F22"/>
  <c r="E23"/>
  <c r="E22"/>
  <c r="C23"/>
  <c r="Q16"/>
  <c r="P14"/>
  <c r="O15"/>
  <c r="N16"/>
  <c r="M14"/>
  <c r="L15"/>
  <c r="K16"/>
  <c r="J14"/>
  <c r="I15"/>
  <c r="H16"/>
  <c r="G14"/>
  <c r="F15"/>
  <c r="D13"/>
  <c r="D14"/>
  <c r="C15"/>
  <c r="Q21"/>
  <c r="P22"/>
  <c r="O20"/>
  <c r="N21"/>
  <c r="M22"/>
  <c r="L20"/>
  <c r="K21"/>
  <c r="J22"/>
  <c r="I20"/>
  <c r="H21"/>
  <c r="G22"/>
  <c r="F20"/>
  <c r="D21"/>
  <c r="D20"/>
  <c r="C20"/>
  <c r="Q14"/>
  <c r="P15"/>
  <c r="O13"/>
  <c r="N14"/>
  <c r="M15"/>
  <c r="L13"/>
  <c r="K14"/>
  <c r="J15"/>
  <c r="I13"/>
  <c r="H14"/>
  <c r="G15"/>
  <c r="F13"/>
  <c r="E15"/>
  <c r="E16"/>
  <c r="C13"/>
  <c r="P23"/>
  <c r="O23"/>
  <c r="Q22"/>
  <c r="P20"/>
  <c r="L23"/>
  <c r="N22"/>
  <c r="M20"/>
  <c r="I23"/>
  <c r="K22"/>
  <c r="J20"/>
  <c r="F23"/>
  <c r="H22"/>
  <c r="G20"/>
  <c r="E21"/>
  <c r="E20"/>
  <c r="C22"/>
  <c r="O16"/>
  <c r="Q15"/>
  <c r="P13"/>
  <c r="L16"/>
  <c r="N15"/>
  <c r="M13"/>
  <c r="I16"/>
  <c r="K15"/>
  <c r="J13"/>
  <c r="F16"/>
  <c r="H15"/>
  <c r="G13"/>
  <c r="D15"/>
  <c r="D16"/>
  <c r="C16"/>
  <c r="O21"/>
  <c r="Q20"/>
  <c r="M23"/>
  <c r="L21"/>
  <c r="N20"/>
  <c r="J23"/>
  <c r="I21"/>
  <c r="K20"/>
  <c r="G23"/>
  <c r="F21"/>
  <c r="H20"/>
  <c r="D23"/>
  <c r="D22"/>
  <c r="C21"/>
  <c r="P16"/>
  <c r="O14"/>
  <c r="Q13"/>
  <c r="M16"/>
  <c r="L14"/>
  <c r="N13"/>
  <c r="J16"/>
  <c r="I14"/>
  <c r="K13"/>
  <c r="G16"/>
  <c r="F14"/>
  <c r="H13"/>
  <c r="E13"/>
  <c r="E14"/>
  <c r="C14"/>
</calcChain>
</file>

<file path=xl/sharedStrings.xml><?xml version="1.0" encoding="utf-8"?>
<sst xmlns="http://schemas.openxmlformats.org/spreadsheetml/2006/main" count="79" uniqueCount="24">
  <si>
    <t>RA.HE</t>
    <phoneticPr fontId="1"/>
  </si>
  <si>
    <t>RA.LC</t>
    <phoneticPr fontId="1"/>
  </si>
  <si>
    <t>Y</t>
    <phoneticPr fontId="1"/>
  </si>
  <si>
    <t>U</t>
    <phoneticPr fontId="1"/>
  </si>
  <si>
    <t>V</t>
    <phoneticPr fontId="1"/>
  </si>
  <si>
    <t>Y</t>
    <phoneticPr fontId="1"/>
  </si>
  <si>
    <t>U</t>
    <phoneticPr fontId="1"/>
  </si>
  <si>
    <t>V</t>
    <phoneticPr fontId="1"/>
  </si>
  <si>
    <t>BD-Rate</t>
    <phoneticPr fontId="1"/>
  </si>
  <si>
    <t>TMVP</t>
    <phoneticPr fontId="1"/>
  </si>
  <si>
    <t>Y</t>
    <phoneticPr fontId="1"/>
  </si>
  <si>
    <t>RA.HE</t>
    <phoneticPr fontId="1"/>
  </si>
  <si>
    <t>TQPP 16x16</t>
    <phoneticPr fontId="1"/>
  </si>
  <si>
    <t>TQPP 32x32</t>
    <phoneticPr fontId="1"/>
  </si>
  <si>
    <t>TQPP 64x64</t>
    <phoneticPr fontId="1"/>
  </si>
  <si>
    <t>TQPP NxN: Temporal QP Prediction with NxN dQP signaling</t>
    <phoneticPr fontId="1"/>
  </si>
  <si>
    <t>TMVP: Temporal MV Prediction (with default buffer compression)</t>
    <phoneticPr fontId="1"/>
  </si>
  <si>
    <t>LB.LC</t>
    <phoneticPr fontId="1"/>
  </si>
  <si>
    <t>TQPP 8x8 w/ 16x16 buf.</t>
    <phoneticPr fontId="1"/>
  </si>
  <si>
    <t>Bits per 16x16</t>
    <phoneticPr fontId="1"/>
  </si>
  <si>
    <t>byte-aligned</t>
    <phoneticPr fontId="1"/>
  </si>
  <si>
    <t>Gain/RefCUbit</t>
    <phoneticPr fontId="1"/>
  </si>
  <si>
    <t>LB.HE</t>
    <phoneticPr fontId="1"/>
  </si>
  <si>
    <t>LB.HE</t>
    <phoneticPr fontId="1"/>
  </si>
</sst>
</file>

<file path=xl/styles.xml><?xml version="1.0" encoding="utf-8"?>
<styleSheet xmlns="http://schemas.openxmlformats.org/spreadsheetml/2006/main">
  <numFmts count="4">
    <numFmt numFmtId="176" formatCode="0.00_ "/>
    <numFmt numFmtId="177" formatCode="0.000%"/>
    <numFmt numFmtId="178" formatCode="0.000_ "/>
    <numFmt numFmtId="179" formatCode="0.0_ "/>
  </numFmts>
  <fonts count="5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6" xfId="0" applyFont="1" applyBorder="1">
      <alignment vertical="center"/>
    </xf>
    <xf numFmtId="0" fontId="2" fillId="0" borderId="21" xfId="0" applyFont="1" applyBorder="1" applyAlignment="1">
      <alignment horizontal="center" vertical="center"/>
    </xf>
    <xf numFmtId="0" fontId="2" fillId="0" borderId="29" xfId="0" applyFont="1" applyBorder="1">
      <alignment vertical="center"/>
    </xf>
    <xf numFmtId="0" fontId="2" fillId="0" borderId="30" xfId="0" applyFont="1" applyBorder="1">
      <alignment vertical="center"/>
    </xf>
    <xf numFmtId="0" fontId="2" fillId="0" borderId="31" xfId="0" applyFont="1" applyBorder="1">
      <alignment vertical="center"/>
    </xf>
    <xf numFmtId="10" fontId="2" fillId="0" borderId="9" xfId="0" applyNumberFormat="1" applyFont="1" applyBorder="1">
      <alignment vertical="center"/>
    </xf>
    <xf numFmtId="10" fontId="2" fillId="0" borderId="4" xfId="0" applyNumberFormat="1" applyFont="1" applyBorder="1">
      <alignment vertical="center"/>
    </xf>
    <xf numFmtId="10" fontId="2" fillId="0" borderId="5" xfId="0" applyNumberFormat="1" applyFont="1" applyBorder="1">
      <alignment vertical="center"/>
    </xf>
    <xf numFmtId="10" fontId="2" fillId="0" borderId="22" xfId="0" applyNumberFormat="1" applyFont="1" applyBorder="1">
      <alignment vertical="center"/>
    </xf>
    <xf numFmtId="10" fontId="2" fillId="0" borderId="10" xfId="0" applyNumberFormat="1" applyFont="1" applyBorder="1">
      <alignment vertical="center"/>
    </xf>
    <xf numFmtId="10" fontId="2" fillId="0" borderId="3" xfId="0" applyNumberFormat="1" applyFont="1" applyBorder="1">
      <alignment vertical="center"/>
    </xf>
    <xf numFmtId="10" fontId="2" fillId="0" borderId="6" xfId="0" applyNumberFormat="1" applyFont="1" applyBorder="1">
      <alignment vertical="center"/>
    </xf>
    <xf numFmtId="10" fontId="2" fillId="0" borderId="23" xfId="0" applyNumberFormat="1" applyFont="1" applyBorder="1">
      <alignment vertical="center"/>
    </xf>
    <xf numFmtId="10" fontId="2" fillId="0" borderId="11" xfId="0" applyNumberFormat="1" applyFont="1" applyBorder="1">
      <alignment vertical="center"/>
    </xf>
    <xf numFmtId="10" fontId="2" fillId="0" borderId="7" xfId="0" applyNumberFormat="1" applyFont="1" applyBorder="1">
      <alignment vertical="center"/>
    </xf>
    <xf numFmtId="10" fontId="2" fillId="0" borderId="8" xfId="0" applyNumberFormat="1" applyFont="1" applyBorder="1">
      <alignment vertical="center"/>
    </xf>
    <xf numFmtId="10" fontId="2" fillId="0" borderId="24" xfId="0" applyNumberFormat="1" applyFont="1" applyBorder="1">
      <alignment vertical="center"/>
    </xf>
    <xf numFmtId="176" fontId="4" fillId="0" borderId="0" xfId="0" applyNumberFormat="1" applyFont="1" applyBorder="1">
      <alignment vertical="center"/>
    </xf>
    <xf numFmtId="176" fontId="4" fillId="0" borderId="0" xfId="0" applyNumberFormat="1" applyFont="1">
      <alignment vertical="center"/>
    </xf>
    <xf numFmtId="177" fontId="2" fillId="0" borderId="22" xfId="0" applyNumberFormat="1" applyFont="1" applyBorder="1">
      <alignment vertical="center"/>
    </xf>
    <xf numFmtId="177" fontId="2" fillId="0" borderId="4" xfId="0" applyNumberFormat="1" applyFont="1" applyBorder="1">
      <alignment vertical="center"/>
    </xf>
    <xf numFmtId="177" fontId="2" fillId="0" borderId="25" xfId="0" applyNumberFormat="1" applyFont="1" applyBorder="1">
      <alignment vertical="center"/>
    </xf>
    <xf numFmtId="177" fontId="2" fillId="0" borderId="5" xfId="0" applyNumberFormat="1" applyFont="1" applyBorder="1">
      <alignment vertical="center"/>
    </xf>
    <xf numFmtId="177" fontId="2" fillId="0" borderId="23" xfId="0" applyNumberFormat="1" applyFont="1" applyBorder="1">
      <alignment vertical="center"/>
    </xf>
    <xf numFmtId="177" fontId="2" fillId="0" borderId="3" xfId="0" applyNumberFormat="1" applyFont="1" applyBorder="1">
      <alignment vertical="center"/>
    </xf>
    <xf numFmtId="177" fontId="2" fillId="0" borderId="26" xfId="0" applyNumberFormat="1" applyFont="1" applyBorder="1">
      <alignment vertical="center"/>
    </xf>
    <xf numFmtId="177" fontId="2" fillId="0" borderId="6" xfId="0" applyNumberFormat="1" applyFont="1" applyBorder="1">
      <alignment vertical="center"/>
    </xf>
    <xf numFmtId="177" fontId="2" fillId="0" borderId="24" xfId="0" applyNumberFormat="1" applyFont="1" applyBorder="1">
      <alignment vertical="center"/>
    </xf>
    <xf numFmtId="177" fontId="2" fillId="0" borderId="7" xfId="0" applyNumberFormat="1" applyFont="1" applyBorder="1">
      <alignment vertical="center"/>
    </xf>
    <xf numFmtId="177" fontId="2" fillId="0" borderId="27" xfId="0" applyNumberFormat="1" applyFont="1" applyBorder="1">
      <alignment vertical="center"/>
    </xf>
    <xf numFmtId="177" fontId="2" fillId="0" borderId="8" xfId="0" applyNumberFormat="1" applyFont="1" applyBorder="1">
      <alignment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178" fontId="4" fillId="0" borderId="28" xfId="0" applyNumberFormat="1" applyFont="1" applyBorder="1" applyAlignment="1">
      <alignment horizontal="center" vertical="center"/>
    </xf>
    <xf numFmtId="179" fontId="4" fillId="0" borderId="0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Q26"/>
  <sheetViews>
    <sheetView tabSelected="1" workbookViewId="0">
      <selection activeCell="C9" sqref="C9:E9"/>
    </sheetView>
  </sheetViews>
  <sheetFormatPr defaultRowHeight="14.25"/>
  <cols>
    <col min="1" max="1" width="2.75" style="1" customWidth="1"/>
    <col min="2" max="2" width="14.25" style="1" customWidth="1"/>
    <col min="3" max="17" width="7.625" style="1" bestFit="1" customWidth="1"/>
    <col min="18" max="16384" width="9" style="1"/>
  </cols>
  <sheetData>
    <row r="1" spans="2:17" ht="15" thickBot="1"/>
    <row r="2" spans="2:17" ht="15.75" customHeight="1" thickBot="1">
      <c r="B2" s="40" t="s">
        <v>8</v>
      </c>
      <c r="C2" s="38" t="s">
        <v>9</v>
      </c>
      <c r="D2" s="38"/>
      <c r="E2" s="39"/>
      <c r="F2" s="42" t="s">
        <v>18</v>
      </c>
      <c r="G2" s="38"/>
      <c r="H2" s="39"/>
      <c r="I2" s="42" t="s">
        <v>12</v>
      </c>
      <c r="J2" s="38"/>
      <c r="K2" s="39"/>
      <c r="L2" s="42" t="s">
        <v>13</v>
      </c>
      <c r="M2" s="38"/>
      <c r="N2" s="39"/>
      <c r="O2" s="42" t="s">
        <v>14</v>
      </c>
      <c r="P2" s="38"/>
      <c r="Q2" s="39"/>
    </row>
    <row r="3" spans="2:17" ht="15.75" customHeight="1" thickBot="1">
      <c r="B3" s="41"/>
      <c r="C3" s="4" t="s">
        <v>5</v>
      </c>
      <c r="D3" s="5" t="s">
        <v>6</v>
      </c>
      <c r="E3" s="6" t="s">
        <v>7</v>
      </c>
      <c r="F3" s="8" t="s">
        <v>2</v>
      </c>
      <c r="G3" s="5" t="s">
        <v>3</v>
      </c>
      <c r="H3" s="6" t="s">
        <v>4</v>
      </c>
      <c r="I3" s="8" t="s">
        <v>2</v>
      </c>
      <c r="J3" s="5" t="s">
        <v>3</v>
      </c>
      <c r="K3" s="6" t="s">
        <v>4</v>
      </c>
      <c r="L3" s="8" t="s">
        <v>2</v>
      </c>
      <c r="M3" s="5" t="s">
        <v>3</v>
      </c>
      <c r="N3" s="6" t="s">
        <v>4</v>
      </c>
      <c r="O3" s="8" t="s">
        <v>2</v>
      </c>
      <c r="P3" s="5" t="s">
        <v>3</v>
      </c>
      <c r="Q3" s="6" t="s">
        <v>4</v>
      </c>
    </row>
    <row r="4" spans="2:17">
      <c r="B4" s="2" t="s">
        <v>0</v>
      </c>
      <c r="C4" s="12">
        <v>-2.3615553260286384E-2</v>
      </c>
      <c r="D4" s="13">
        <v>-1.8112084934879976E-2</v>
      </c>
      <c r="E4" s="14">
        <v>-1.8278555905752537E-2</v>
      </c>
      <c r="F4" s="15">
        <v>-3.2987170247704635E-3</v>
      </c>
      <c r="G4" s="13">
        <v>-3.9700700091865031E-3</v>
      </c>
      <c r="H4" s="14">
        <v>-3.8345912495988464E-3</v>
      </c>
      <c r="I4" s="15">
        <v>-3.4073009846687409E-3</v>
      </c>
      <c r="J4" s="13">
        <v>-3.9682375964918059E-3</v>
      </c>
      <c r="K4" s="14">
        <v>-4.0718487686872045E-3</v>
      </c>
      <c r="L4" s="15">
        <v>-2.5792019664307997E-3</v>
      </c>
      <c r="M4" s="13">
        <v>-2.6104198768189877E-3</v>
      </c>
      <c r="N4" s="14">
        <v>-2.3034703629486648E-3</v>
      </c>
      <c r="O4" s="15">
        <v>-1.63740899469948E-3</v>
      </c>
      <c r="P4" s="13">
        <v>-1.5654823531994276E-3</v>
      </c>
      <c r="Q4" s="14">
        <v>-2.7195177811095051E-3</v>
      </c>
    </row>
    <row r="5" spans="2:17">
      <c r="B5" s="3" t="s">
        <v>1</v>
      </c>
      <c r="C5" s="16">
        <v>-2.495518089153843E-2</v>
      </c>
      <c r="D5" s="17">
        <v>-1.8577892959172469E-2</v>
      </c>
      <c r="E5" s="18">
        <v>-1.9614029462567569E-2</v>
      </c>
      <c r="F5" s="19">
        <v>-3.5371230224397051E-3</v>
      </c>
      <c r="G5" s="17">
        <v>-4.6520349470239109E-3</v>
      </c>
      <c r="H5" s="18">
        <v>-4.8145002216032091E-3</v>
      </c>
      <c r="I5" s="19">
        <v>-3.8622989916143029E-3</v>
      </c>
      <c r="J5" s="17">
        <v>-4.7201110412915786E-3</v>
      </c>
      <c r="K5" s="18">
        <v>-4.5950801690875414E-3</v>
      </c>
      <c r="L5" s="19">
        <v>-2.7592818959999237E-3</v>
      </c>
      <c r="M5" s="17">
        <v>-2.5881153713968106E-3</v>
      </c>
      <c r="N5" s="18">
        <v>-3.1656235151049129E-3</v>
      </c>
      <c r="O5" s="19">
        <v>-1.9206696389233316E-3</v>
      </c>
      <c r="P5" s="17">
        <v>-1.7139604909806757E-3</v>
      </c>
      <c r="Q5" s="18">
        <v>-2.0883326457746625E-3</v>
      </c>
    </row>
    <row r="6" spans="2:17">
      <c r="B6" s="3" t="s">
        <v>22</v>
      </c>
      <c r="C6" s="16">
        <v>-3.2426698720479048E-2</v>
      </c>
      <c r="D6" s="17">
        <v>-2.9292166317547511E-2</v>
      </c>
      <c r="E6" s="18">
        <v>-2.8445771022672081E-2</v>
      </c>
      <c r="F6" s="19">
        <v>-6.9111730837842639E-3</v>
      </c>
      <c r="G6" s="17">
        <v>-6.8143532640828133E-3</v>
      </c>
      <c r="H6" s="18">
        <v>-6.5446661271646098E-3</v>
      </c>
      <c r="I6" s="19">
        <v>-7.324388782109538E-3</v>
      </c>
      <c r="J6" s="17">
        <v>-7.6685314147651035E-3</v>
      </c>
      <c r="K6" s="18">
        <v>-5.9998528756532582E-3</v>
      </c>
      <c r="L6" s="19">
        <v>-7.2536830399586444E-3</v>
      </c>
      <c r="M6" s="17">
        <v>-6.8518617059126694E-3</v>
      </c>
      <c r="N6" s="18">
        <v>-9.4540069690287748E-3</v>
      </c>
      <c r="O6" s="19">
        <v>-4.7393315269019659E-3</v>
      </c>
      <c r="P6" s="17">
        <v>-6.1683650419844666E-3</v>
      </c>
      <c r="Q6" s="18">
        <v>-6.0327929924004556E-3</v>
      </c>
    </row>
    <row r="7" spans="2:17" ht="15" thickBot="1">
      <c r="B7" s="7" t="s">
        <v>17</v>
      </c>
      <c r="C7" s="20">
        <v>-3.8831358064182038E-2</v>
      </c>
      <c r="D7" s="21">
        <v>-2.8919122962949823E-2</v>
      </c>
      <c r="E7" s="22">
        <v>-3.0734412542531266E-2</v>
      </c>
      <c r="F7" s="23">
        <v>-8.7816288290355274E-3</v>
      </c>
      <c r="G7" s="21">
        <v>-9.4281639440415982E-3</v>
      </c>
      <c r="H7" s="22">
        <v>-7.5857295956632473E-3</v>
      </c>
      <c r="I7" s="23">
        <v>-9.3598423448650464E-3</v>
      </c>
      <c r="J7" s="21">
        <v>-1.0296164021606637E-2</v>
      </c>
      <c r="K7" s="22">
        <v>-1.0057635521210528E-2</v>
      </c>
      <c r="L7" s="23">
        <v>-8.2254376856758099E-3</v>
      </c>
      <c r="M7" s="21">
        <v>-9.1624407329290031E-3</v>
      </c>
      <c r="N7" s="22">
        <v>-8.5547476985638332E-3</v>
      </c>
      <c r="O7" s="23">
        <v>-5.3686421270596543E-3</v>
      </c>
      <c r="P7" s="21">
        <v>-4.0580302836498508E-3</v>
      </c>
      <c r="Q7" s="22">
        <v>-5.9302007985612137E-3</v>
      </c>
    </row>
    <row r="8" spans="2:17" s="25" customFormat="1">
      <c r="B8" s="24" t="s">
        <v>19</v>
      </c>
      <c r="C8" s="43">
        <f>54</f>
        <v>54</v>
      </c>
      <c r="D8" s="43"/>
      <c r="E8" s="43"/>
      <c r="F8" s="43">
        <f>6</f>
        <v>6</v>
      </c>
      <c r="G8" s="43"/>
      <c r="H8" s="43"/>
      <c r="I8" s="43">
        <f>6</f>
        <v>6</v>
      </c>
      <c r="J8" s="43"/>
      <c r="K8" s="43"/>
      <c r="L8" s="43">
        <f>6/4</f>
        <v>1.5</v>
      </c>
      <c r="M8" s="43"/>
      <c r="N8" s="43"/>
      <c r="O8" s="43">
        <f>6/16</f>
        <v>0.375</v>
      </c>
      <c r="P8" s="43"/>
      <c r="Q8" s="43"/>
    </row>
    <row r="9" spans="2:17" s="25" customFormat="1">
      <c r="B9" s="24" t="s">
        <v>20</v>
      </c>
      <c r="C9" s="44">
        <v>56</v>
      </c>
      <c r="D9" s="44"/>
      <c r="E9" s="44"/>
      <c r="F9" s="44">
        <v>8</v>
      </c>
      <c r="G9" s="44"/>
      <c r="H9" s="44"/>
      <c r="I9" s="44">
        <v>8</v>
      </c>
      <c r="J9" s="44"/>
      <c r="K9" s="44"/>
      <c r="L9" s="44">
        <f>8/4</f>
        <v>2</v>
      </c>
      <c r="M9" s="44"/>
      <c r="N9" s="44"/>
      <c r="O9" s="44">
        <f>8/16</f>
        <v>0.5</v>
      </c>
      <c r="P9" s="44"/>
      <c r="Q9" s="44"/>
    </row>
    <row r="10" spans="2:17" ht="15" thickBot="1"/>
    <row r="11" spans="2:17" ht="15" customHeight="1" thickBot="1">
      <c r="B11" s="40" t="s">
        <v>21</v>
      </c>
      <c r="C11" s="38" t="s">
        <v>9</v>
      </c>
      <c r="D11" s="38"/>
      <c r="E11" s="39"/>
      <c r="F11" s="42" t="s">
        <v>18</v>
      </c>
      <c r="G11" s="38"/>
      <c r="H11" s="39"/>
      <c r="I11" s="42" t="s">
        <v>12</v>
      </c>
      <c r="J11" s="38"/>
      <c r="K11" s="39"/>
      <c r="L11" s="42" t="s">
        <v>13</v>
      </c>
      <c r="M11" s="38"/>
      <c r="N11" s="39"/>
      <c r="O11" s="42" t="s">
        <v>14</v>
      </c>
      <c r="P11" s="38"/>
      <c r="Q11" s="39"/>
    </row>
    <row r="12" spans="2:17" ht="15" customHeight="1" thickBot="1">
      <c r="B12" s="41"/>
      <c r="C12" s="4" t="s">
        <v>10</v>
      </c>
      <c r="D12" s="5" t="s">
        <v>3</v>
      </c>
      <c r="E12" s="6" t="s">
        <v>4</v>
      </c>
      <c r="F12" s="8" t="s">
        <v>2</v>
      </c>
      <c r="G12" s="5" t="s">
        <v>3</v>
      </c>
      <c r="H12" s="6" t="s">
        <v>4</v>
      </c>
      <c r="I12" s="8" t="s">
        <v>2</v>
      </c>
      <c r="J12" s="5" t="s">
        <v>3</v>
      </c>
      <c r="K12" s="6" t="s">
        <v>4</v>
      </c>
      <c r="L12" s="8" t="s">
        <v>2</v>
      </c>
      <c r="M12" s="5" t="s">
        <v>3</v>
      </c>
      <c r="N12" s="6" t="s">
        <v>4</v>
      </c>
      <c r="O12" s="8" t="s">
        <v>2</v>
      </c>
      <c r="P12" s="5" t="s">
        <v>3</v>
      </c>
      <c r="Q12" s="6" t="s">
        <v>4</v>
      </c>
    </row>
    <row r="13" spans="2:17">
      <c r="B13" s="9" t="s">
        <v>11</v>
      </c>
      <c r="C13" s="26">
        <f ca="1">-C4/INDIRECT(ADDRESS(8, INT(COLUMN(C4)/3)*3))</f>
        <v>4.3732506037567377E-4</v>
      </c>
      <c r="D13" s="27">
        <f t="shared" ref="D13:E13" ca="1" si="0">-D4/INDIRECT(ADDRESS(8, INT(COLUMN(D4)/3)*3))</f>
        <v>3.354089802755551E-4</v>
      </c>
      <c r="E13" s="28">
        <f t="shared" ca="1" si="0"/>
        <v>3.384917760324544E-4</v>
      </c>
      <c r="F13" s="26">
        <f ca="1">-F4/INDIRECT(ADDRESS(8, INT(COLUMN(F4)/3)*3))</f>
        <v>5.4978617079507722E-4</v>
      </c>
      <c r="G13" s="27">
        <f t="shared" ref="G13:H13" ca="1" si="1">-G4/INDIRECT(ADDRESS(8, INT(COLUMN(G4)/3)*3))</f>
        <v>6.6167833486441719E-4</v>
      </c>
      <c r="H13" s="28">
        <f t="shared" ca="1" si="1"/>
        <v>6.390985415998077E-4</v>
      </c>
      <c r="I13" s="26">
        <f ca="1">-I4/INDIRECT(ADDRESS(8, INT(COLUMN(I4)/3)*3))</f>
        <v>5.6788349744479015E-4</v>
      </c>
      <c r="J13" s="27">
        <f t="shared" ref="J13:K13" ca="1" si="2">-J4/INDIRECT(ADDRESS(8, INT(COLUMN(J4)/3)*3))</f>
        <v>6.6137293274863432E-4</v>
      </c>
      <c r="K13" s="28">
        <f t="shared" ca="1" si="2"/>
        <v>6.7864146144786745E-4</v>
      </c>
      <c r="L13" s="26">
        <f ca="1">-L4/INDIRECT(ADDRESS(8, INT(COLUMN(L4)/3)*3))</f>
        <v>1.7194679776205331E-3</v>
      </c>
      <c r="M13" s="27">
        <f t="shared" ref="M13:N13" ca="1" si="3">-M4/INDIRECT(ADDRESS(8, INT(COLUMN(M4)/3)*3))</f>
        <v>1.7402799178793252E-3</v>
      </c>
      <c r="N13" s="28">
        <f t="shared" ca="1" si="3"/>
        <v>1.5356469086324433E-3</v>
      </c>
      <c r="O13" s="26">
        <f ca="1">-O4/INDIRECT(ADDRESS(8, INT(COLUMN(O4)/3)*3))</f>
        <v>4.3664239858652804E-3</v>
      </c>
      <c r="P13" s="27">
        <f t="shared" ref="P13:Q13" ca="1" si="4">-P4/INDIRECT(ADDRESS(8, INT(COLUMN(P4)/3)*3))</f>
        <v>4.1746196085318066E-3</v>
      </c>
      <c r="Q13" s="29">
        <f t="shared" ca="1" si="4"/>
        <v>7.2520474162920132E-3</v>
      </c>
    </row>
    <row r="14" spans="2:17">
      <c r="B14" s="10" t="s">
        <v>1</v>
      </c>
      <c r="C14" s="30">
        <f ca="1">-C5/INDIRECT(ADDRESS(8, INT(COLUMN(C5)/3)*3))</f>
        <v>4.6213297947293388E-4</v>
      </c>
      <c r="D14" s="31">
        <f ca="1">-D5/INDIRECT(ADDRESS(8, INT(COLUMN(D5)/3)*3))</f>
        <v>3.4403505479949016E-4</v>
      </c>
      <c r="E14" s="32">
        <f ca="1">-E5/INDIRECT(ADDRESS(8, INT(COLUMN(E5)/3)*3))</f>
        <v>3.6322276782532536E-4</v>
      </c>
      <c r="F14" s="30">
        <f t="shared" ref="F14:Q14" ca="1" si="5">-F5/INDIRECT(ADDRESS(8, INT(COLUMN(F5)/3)*3))</f>
        <v>5.8952050373995086E-4</v>
      </c>
      <c r="G14" s="31">
        <f t="shared" ca="1" si="5"/>
        <v>7.7533915783731852E-4</v>
      </c>
      <c r="H14" s="32">
        <f t="shared" ca="1" si="5"/>
        <v>8.0241670360053485E-4</v>
      </c>
      <c r="I14" s="30">
        <f t="shared" ca="1" si="5"/>
        <v>6.4371649860238379E-4</v>
      </c>
      <c r="J14" s="31">
        <f t="shared" ca="1" si="5"/>
        <v>7.8668517354859647E-4</v>
      </c>
      <c r="K14" s="32">
        <f t="shared" ca="1" si="5"/>
        <v>7.658466948479236E-4</v>
      </c>
      <c r="L14" s="30">
        <f t="shared" ca="1" si="5"/>
        <v>1.8395212639999491E-3</v>
      </c>
      <c r="M14" s="31">
        <f t="shared" ca="1" si="5"/>
        <v>1.7254102475978738E-3</v>
      </c>
      <c r="N14" s="32">
        <f t="shared" ca="1" si="5"/>
        <v>2.1104156767366086E-3</v>
      </c>
      <c r="O14" s="30">
        <f t="shared" ca="1" si="5"/>
        <v>5.1217857037955507E-3</v>
      </c>
      <c r="P14" s="31">
        <f t="shared" ca="1" si="5"/>
        <v>4.5705613092818015E-3</v>
      </c>
      <c r="Q14" s="33">
        <f t="shared" ca="1" si="5"/>
        <v>5.5688870553991E-3</v>
      </c>
    </row>
    <row r="15" spans="2:17">
      <c r="B15" s="10" t="s">
        <v>23</v>
      </c>
      <c r="C15" s="30">
        <f ca="1">-C6/INDIRECT(ADDRESS(8, INT(COLUMN(C6)/3)*3))</f>
        <v>6.0049442074961205E-4</v>
      </c>
      <c r="D15" s="31">
        <f ca="1">-D6/INDIRECT(ADDRESS(8, INT(COLUMN(D6)/3)*3))</f>
        <v>5.4244752439902794E-4</v>
      </c>
      <c r="E15" s="32">
        <f ca="1">-E6/INDIRECT(ADDRESS(8, INT(COLUMN(E6)/3)*3))</f>
        <v>5.2677353745689043E-4</v>
      </c>
      <c r="F15" s="30">
        <f t="shared" ref="F15:Q15" ca="1" si="6">-F6/INDIRECT(ADDRESS(8, INT(COLUMN(F6)/3)*3))</f>
        <v>1.1518621806307107E-3</v>
      </c>
      <c r="G15" s="31">
        <f t="shared" ca="1" si="6"/>
        <v>1.1357255440138023E-3</v>
      </c>
      <c r="H15" s="32">
        <f t="shared" ca="1" si="6"/>
        <v>1.0907776878607684E-3</v>
      </c>
      <c r="I15" s="30">
        <f t="shared" ca="1" si="6"/>
        <v>1.220731463684923E-3</v>
      </c>
      <c r="J15" s="31">
        <f t="shared" ca="1" si="6"/>
        <v>1.2780885691275172E-3</v>
      </c>
      <c r="K15" s="32">
        <f t="shared" ca="1" si="6"/>
        <v>9.9997547927554303E-4</v>
      </c>
      <c r="L15" s="30">
        <f t="shared" ca="1" si="6"/>
        <v>4.8357886933057632E-3</v>
      </c>
      <c r="M15" s="31">
        <f t="shared" ca="1" si="6"/>
        <v>4.5679078039417799E-3</v>
      </c>
      <c r="N15" s="32">
        <f t="shared" ca="1" si="6"/>
        <v>6.3026713126858496E-3</v>
      </c>
      <c r="O15" s="30">
        <f t="shared" ca="1" si="6"/>
        <v>1.2638217405071909E-2</v>
      </c>
      <c r="P15" s="31">
        <f t="shared" ca="1" si="6"/>
        <v>1.644897344529191E-2</v>
      </c>
      <c r="Q15" s="33">
        <f t="shared" ca="1" si="6"/>
        <v>1.6087447979734548E-2</v>
      </c>
    </row>
    <row r="16" spans="2:17" ht="15" thickBot="1">
      <c r="B16" s="11" t="s">
        <v>17</v>
      </c>
      <c r="C16" s="34">
        <f t="shared" ref="C16:E16" ca="1" si="7">-C7/INDIRECT(ADDRESS(8, INT(COLUMN(C7)/3)*3))</f>
        <v>7.1909922341077844E-4</v>
      </c>
      <c r="D16" s="35">
        <f t="shared" ca="1" si="7"/>
        <v>5.355393141287004E-4</v>
      </c>
      <c r="E16" s="36">
        <f t="shared" ca="1" si="7"/>
        <v>5.6915578782465307E-4</v>
      </c>
      <c r="F16" s="34">
        <f t="shared" ref="F16:Q16" ca="1" si="8">-F7/INDIRECT(ADDRESS(8, INT(COLUMN(F7)/3)*3))</f>
        <v>1.4636048048392546E-3</v>
      </c>
      <c r="G16" s="35">
        <f t="shared" ca="1" si="8"/>
        <v>1.5713606573402664E-3</v>
      </c>
      <c r="H16" s="36">
        <f t="shared" ca="1" si="8"/>
        <v>1.2642882659438745E-3</v>
      </c>
      <c r="I16" s="34">
        <f t="shared" ca="1" si="8"/>
        <v>1.5599737241441744E-3</v>
      </c>
      <c r="J16" s="35">
        <f t="shared" ca="1" si="8"/>
        <v>1.7160273369344395E-3</v>
      </c>
      <c r="K16" s="36">
        <f t="shared" ca="1" si="8"/>
        <v>1.6762725868684214E-3</v>
      </c>
      <c r="L16" s="34">
        <f t="shared" ca="1" si="8"/>
        <v>5.4836251237838736E-3</v>
      </c>
      <c r="M16" s="35">
        <f t="shared" ca="1" si="8"/>
        <v>6.108293821952669E-3</v>
      </c>
      <c r="N16" s="36">
        <f t="shared" ca="1" si="8"/>
        <v>5.7031651323758885E-3</v>
      </c>
      <c r="O16" s="34">
        <f t="shared" ca="1" si="8"/>
        <v>1.4316379005492411E-2</v>
      </c>
      <c r="P16" s="35">
        <f t="shared" ca="1" si="8"/>
        <v>1.0821414089732936E-2</v>
      </c>
      <c r="Q16" s="37">
        <f t="shared" ca="1" si="8"/>
        <v>1.5813868796163238E-2</v>
      </c>
    </row>
    <row r="17" spans="2:17" ht="15" thickBot="1"/>
    <row r="18" spans="2:17" ht="15" customHeight="1" thickBot="1">
      <c r="B18" s="40" t="s">
        <v>21</v>
      </c>
      <c r="C18" s="38" t="s">
        <v>9</v>
      </c>
      <c r="D18" s="38"/>
      <c r="E18" s="39"/>
      <c r="F18" s="42" t="s">
        <v>18</v>
      </c>
      <c r="G18" s="38"/>
      <c r="H18" s="39"/>
      <c r="I18" s="42" t="s">
        <v>12</v>
      </c>
      <c r="J18" s="38"/>
      <c r="K18" s="39"/>
      <c r="L18" s="42" t="s">
        <v>13</v>
      </c>
      <c r="M18" s="38"/>
      <c r="N18" s="39"/>
      <c r="O18" s="42" t="s">
        <v>14</v>
      </c>
      <c r="P18" s="38"/>
      <c r="Q18" s="39"/>
    </row>
    <row r="19" spans="2:17" ht="15" customHeight="1" thickBot="1">
      <c r="B19" s="41"/>
      <c r="C19" s="4" t="s">
        <v>10</v>
      </c>
      <c r="D19" s="5" t="s">
        <v>3</v>
      </c>
      <c r="E19" s="6" t="s">
        <v>4</v>
      </c>
      <c r="F19" s="8" t="s">
        <v>2</v>
      </c>
      <c r="G19" s="5" t="s">
        <v>3</v>
      </c>
      <c r="H19" s="6" t="s">
        <v>4</v>
      </c>
      <c r="I19" s="8" t="s">
        <v>2</v>
      </c>
      <c r="J19" s="5" t="s">
        <v>3</v>
      </c>
      <c r="K19" s="6" t="s">
        <v>4</v>
      </c>
      <c r="L19" s="8" t="s">
        <v>2</v>
      </c>
      <c r="M19" s="5" t="s">
        <v>3</v>
      </c>
      <c r="N19" s="6" t="s">
        <v>4</v>
      </c>
      <c r="O19" s="8" t="s">
        <v>2</v>
      </c>
      <c r="P19" s="5" t="s">
        <v>3</v>
      </c>
      <c r="Q19" s="6" t="s">
        <v>4</v>
      </c>
    </row>
    <row r="20" spans="2:17">
      <c r="B20" s="9" t="s">
        <v>11</v>
      </c>
      <c r="C20" s="26">
        <f ca="1">-C4/INDIRECT(ADDRESS(9, INT(COLUMN(C4)/3)*3))</f>
        <v>4.217063082193997E-4</v>
      </c>
      <c r="D20" s="27">
        <f t="shared" ref="D20:E20" ca="1" si="9">-D4/INDIRECT(ADDRESS(9, INT(COLUMN(D4)/3)*3))</f>
        <v>3.2343008812285671E-4</v>
      </c>
      <c r="E20" s="28">
        <f t="shared" ca="1" si="9"/>
        <v>3.2640278403129529E-4</v>
      </c>
      <c r="F20" s="26">
        <f ca="1">-F4/INDIRECT(ADDRESS(9, INT(COLUMN(F4)/3)*3))</f>
        <v>4.1233962809630794E-4</v>
      </c>
      <c r="G20" s="27">
        <f t="shared" ref="G20:H20" ca="1" si="10">-G4/INDIRECT(ADDRESS(9, INT(COLUMN(G4)/3)*3))</f>
        <v>4.9625875114831289E-4</v>
      </c>
      <c r="H20" s="28">
        <f t="shared" ca="1" si="10"/>
        <v>4.793239061998558E-4</v>
      </c>
      <c r="I20" s="26">
        <f ca="1">-I4/INDIRECT(ADDRESS(9, INT(COLUMN(I4)/3)*3))</f>
        <v>4.2591262308359261E-4</v>
      </c>
      <c r="J20" s="27">
        <f t="shared" ref="J20:K20" ca="1" si="11">-J4/INDIRECT(ADDRESS(9, INT(COLUMN(J4)/3)*3))</f>
        <v>4.9602969956147574E-4</v>
      </c>
      <c r="K20" s="28">
        <f t="shared" ca="1" si="11"/>
        <v>5.0898109608590056E-4</v>
      </c>
      <c r="L20" s="26">
        <f ca="1">-L4/INDIRECT(ADDRESS(9, INT(COLUMN(L4)/3)*3))</f>
        <v>1.2896009832153998E-3</v>
      </c>
      <c r="M20" s="27">
        <f t="shared" ref="M20:N20" ca="1" si="12">-M4/INDIRECT(ADDRESS(9, INT(COLUMN(M4)/3)*3))</f>
        <v>1.3052099384094939E-3</v>
      </c>
      <c r="N20" s="28">
        <f t="shared" ca="1" si="12"/>
        <v>1.1517351814743324E-3</v>
      </c>
      <c r="O20" s="26">
        <f ca="1">-O4/INDIRECT(ADDRESS(9, INT(COLUMN(O4)/3)*3))</f>
        <v>3.2748179893989601E-3</v>
      </c>
      <c r="P20" s="27">
        <f t="shared" ref="P20:Q20" ca="1" si="13">-P4/INDIRECT(ADDRESS(9, INT(COLUMN(P4)/3)*3))</f>
        <v>3.1309647063988552E-3</v>
      </c>
      <c r="Q20" s="29">
        <f t="shared" ca="1" si="13"/>
        <v>5.4390355622190101E-3</v>
      </c>
    </row>
    <row r="21" spans="2:17">
      <c r="B21" s="10" t="s">
        <v>1</v>
      </c>
      <c r="C21" s="30">
        <f ca="1">-C5/INDIRECT(ADDRESS(9, INT(COLUMN(C5)/3)*3))</f>
        <v>4.4562823020604341E-4</v>
      </c>
      <c r="D21" s="31">
        <f ca="1">-D5/INDIRECT(ADDRESS(9, INT(COLUMN(D5)/3)*3))</f>
        <v>3.3174808855665125E-4</v>
      </c>
      <c r="E21" s="32">
        <f ca="1">-E5/INDIRECT(ADDRESS(9, INT(COLUMN(E5)/3)*3))</f>
        <v>3.5025052611727803E-4</v>
      </c>
      <c r="F21" s="30">
        <f t="shared" ref="F21:Q21" ca="1" si="14">-F5/INDIRECT(ADDRESS(9, INT(COLUMN(F5)/3)*3))</f>
        <v>4.4214037780496314E-4</v>
      </c>
      <c r="G21" s="31">
        <f t="shared" ca="1" si="14"/>
        <v>5.8150436837798886E-4</v>
      </c>
      <c r="H21" s="32">
        <f t="shared" ca="1" si="14"/>
        <v>6.0181252770040113E-4</v>
      </c>
      <c r="I21" s="30">
        <f t="shared" ca="1" si="14"/>
        <v>4.8278737395178787E-4</v>
      </c>
      <c r="J21" s="31">
        <f t="shared" ca="1" si="14"/>
        <v>5.9001388016144732E-4</v>
      </c>
      <c r="K21" s="32">
        <f t="shared" ca="1" si="14"/>
        <v>5.7438502113594267E-4</v>
      </c>
      <c r="L21" s="30">
        <f t="shared" ca="1" si="14"/>
        <v>1.3796409479999619E-3</v>
      </c>
      <c r="M21" s="31">
        <f t="shared" ca="1" si="14"/>
        <v>1.2940576856984053E-3</v>
      </c>
      <c r="N21" s="32">
        <f t="shared" ca="1" si="14"/>
        <v>1.5828117575524565E-3</v>
      </c>
      <c r="O21" s="30">
        <f t="shared" ca="1" si="14"/>
        <v>3.8413392778466632E-3</v>
      </c>
      <c r="P21" s="31">
        <f t="shared" ca="1" si="14"/>
        <v>3.4279209819613513E-3</v>
      </c>
      <c r="Q21" s="33">
        <f t="shared" ca="1" si="14"/>
        <v>4.176665291549325E-3</v>
      </c>
    </row>
    <row r="22" spans="2:17">
      <c r="B22" s="10" t="s">
        <v>23</v>
      </c>
      <c r="C22" s="30">
        <f ca="1">-C6/INDIRECT(ADDRESS(9, INT(COLUMN(C6)/3)*3))</f>
        <v>5.7904819143712589E-4</v>
      </c>
      <c r="D22" s="31">
        <f ca="1">-D6/INDIRECT(ADDRESS(9, INT(COLUMN(D6)/3)*3))</f>
        <v>5.2307439852763407E-4</v>
      </c>
      <c r="E22" s="32">
        <f ca="1">-E6/INDIRECT(ADDRESS(9, INT(COLUMN(E6)/3)*3))</f>
        <v>5.0796019683342999E-4</v>
      </c>
      <c r="F22" s="30">
        <f t="shared" ref="F22:Q22" ca="1" si="15">-F6/INDIRECT(ADDRESS(9, INT(COLUMN(F6)/3)*3))</f>
        <v>8.6389663547303298E-4</v>
      </c>
      <c r="G22" s="31">
        <f t="shared" ca="1" si="15"/>
        <v>8.5179415801035167E-4</v>
      </c>
      <c r="H22" s="32">
        <f t="shared" ca="1" si="15"/>
        <v>8.1808326589557622E-4</v>
      </c>
      <c r="I22" s="30">
        <f t="shared" ca="1" si="15"/>
        <v>9.1554859776369225E-4</v>
      </c>
      <c r="J22" s="31">
        <f t="shared" ca="1" si="15"/>
        <v>9.5856642684563793E-4</v>
      </c>
      <c r="K22" s="32">
        <f t="shared" ca="1" si="15"/>
        <v>7.4998160945665727E-4</v>
      </c>
      <c r="L22" s="30">
        <f t="shared" ca="1" si="15"/>
        <v>3.6268415199793222E-3</v>
      </c>
      <c r="M22" s="31">
        <f t="shared" ca="1" si="15"/>
        <v>3.4259308529563347E-3</v>
      </c>
      <c r="N22" s="32">
        <f t="shared" ca="1" si="15"/>
        <v>4.7270034845143874E-3</v>
      </c>
      <c r="O22" s="30">
        <f t="shared" ca="1" si="15"/>
        <v>9.4786630538039318E-3</v>
      </c>
      <c r="P22" s="31">
        <f t="shared" ca="1" si="15"/>
        <v>1.2336730083968933E-2</v>
      </c>
      <c r="Q22" s="33">
        <f t="shared" ca="1" si="15"/>
        <v>1.2065585984800911E-2</v>
      </c>
    </row>
    <row r="23" spans="2:17" ht="15" thickBot="1">
      <c r="B23" s="11" t="s">
        <v>17</v>
      </c>
      <c r="C23" s="34">
        <f t="shared" ref="C23:E23" ca="1" si="16">-C7/INDIRECT(ADDRESS(9, INT(COLUMN(C7)/3)*3))</f>
        <v>6.9341710828896492E-4</v>
      </c>
      <c r="D23" s="35">
        <f t="shared" ca="1" si="16"/>
        <v>5.1641291005267542E-4</v>
      </c>
      <c r="E23" s="36">
        <f t="shared" ca="1" si="16"/>
        <v>5.4882879540234404E-4</v>
      </c>
      <c r="F23" s="34">
        <f t="shared" ref="F23:Q23" ca="1" si="17">-F7/INDIRECT(ADDRESS(9, INT(COLUMN(F7)/3)*3))</f>
        <v>1.0977036036294409E-3</v>
      </c>
      <c r="G23" s="35">
        <f t="shared" ca="1" si="17"/>
        <v>1.1785204930051998E-3</v>
      </c>
      <c r="H23" s="36">
        <f t="shared" ca="1" si="17"/>
        <v>9.4821619945790591E-4</v>
      </c>
      <c r="I23" s="34">
        <f t="shared" ca="1" si="17"/>
        <v>1.1699802931081308E-3</v>
      </c>
      <c r="J23" s="35">
        <f t="shared" ca="1" si="17"/>
        <v>1.2870205027008296E-3</v>
      </c>
      <c r="K23" s="36">
        <f t="shared" ca="1" si="17"/>
        <v>1.257204440151316E-3</v>
      </c>
      <c r="L23" s="34">
        <f t="shared" ca="1" si="17"/>
        <v>4.112718842837905E-3</v>
      </c>
      <c r="M23" s="35">
        <f t="shared" ca="1" si="17"/>
        <v>4.5812203664645015E-3</v>
      </c>
      <c r="N23" s="36">
        <f t="shared" ca="1" si="17"/>
        <v>4.2773738492819166E-3</v>
      </c>
      <c r="O23" s="34">
        <f t="shared" ca="1" si="17"/>
        <v>1.0737284254119309E-2</v>
      </c>
      <c r="P23" s="35">
        <f t="shared" ca="1" si="17"/>
        <v>8.1160605672997016E-3</v>
      </c>
      <c r="Q23" s="37">
        <f t="shared" ca="1" si="17"/>
        <v>1.1860401597122427E-2</v>
      </c>
    </row>
    <row r="25" spans="2:17">
      <c r="B25" s="1" t="s">
        <v>15</v>
      </c>
    </row>
    <row r="26" spans="2:17">
      <c r="B26" s="1" t="s">
        <v>16</v>
      </c>
    </row>
  </sheetData>
  <mergeCells count="28">
    <mergeCell ref="O18:Q18"/>
    <mergeCell ref="C9:E9"/>
    <mergeCell ref="F9:H9"/>
    <mergeCell ref="I9:K9"/>
    <mergeCell ref="L9:N9"/>
    <mergeCell ref="O9:Q9"/>
    <mergeCell ref="B18:B19"/>
    <mergeCell ref="C18:E18"/>
    <mergeCell ref="F18:H18"/>
    <mergeCell ref="I18:K18"/>
    <mergeCell ref="L18:N18"/>
    <mergeCell ref="O2:Q2"/>
    <mergeCell ref="O11:Q11"/>
    <mergeCell ref="L2:N2"/>
    <mergeCell ref="L11:N11"/>
    <mergeCell ref="I2:K2"/>
    <mergeCell ref="L8:N8"/>
    <mergeCell ref="O8:Q8"/>
    <mergeCell ref="C2:E2"/>
    <mergeCell ref="B2:B3"/>
    <mergeCell ref="B11:B12"/>
    <mergeCell ref="I11:K11"/>
    <mergeCell ref="C11:E11"/>
    <mergeCell ref="F2:H2"/>
    <mergeCell ref="F11:H11"/>
    <mergeCell ref="C8:E8"/>
    <mergeCell ref="F8:H8"/>
    <mergeCell ref="I8:K8"/>
  </mergeCells>
  <phoneticPr fontId="1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TQPP vs TMVP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2011-11-08T11:39:22Z</dcterms:modified>
</cp:coreProperties>
</file>