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OpCount" sheetId="3" r:id="rId1"/>
  </sheets>
  <calcPr calcId="125725"/>
</workbook>
</file>

<file path=xl/calcChain.xml><?xml version="1.0" encoding="utf-8"?>
<calcChain xmlns="http://schemas.openxmlformats.org/spreadsheetml/2006/main">
  <c r="AI14" i="3"/>
  <c r="AH14"/>
  <c r="AH16" s="1"/>
  <c r="AG14"/>
  <c r="AF14"/>
  <c r="AF16" s="1"/>
  <c r="AE14"/>
  <c r="AD14"/>
  <c r="AD16" s="1"/>
  <c r="AC14"/>
  <c r="AB14"/>
  <c r="AB16" s="1"/>
  <c r="AA14"/>
  <c r="Z14"/>
  <c r="Z16" s="1"/>
  <c r="Y14"/>
  <c r="X14"/>
  <c r="X16" s="1"/>
  <c r="W14"/>
  <c r="V14"/>
  <c r="V16" s="1"/>
  <c r="U14"/>
  <c r="T14"/>
  <c r="T16" s="1"/>
  <c r="S14"/>
  <c r="R14"/>
  <c r="R16" s="1"/>
  <c r="Q14"/>
  <c r="P14"/>
  <c r="P16" s="1"/>
  <c r="O14"/>
  <c r="N14"/>
  <c r="N16" s="1"/>
  <c r="M14"/>
  <c r="L14"/>
  <c r="L16" s="1"/>
  <c r="K14"/>
  <c r="J14"/>
  <c r="J16" s="1"/>
  <c r="I14"/>
  <c r="H14"/>
  <c r="H16" s="1"/>
  <c r="G14"/>
  <c r="F14"/>
  <c r="F16" s="1"/>
  <c r="E15"/>
  <c r="E14"/>
  <c r="AJ15"/>
  <c r="AK15"/>
  <c r="AK14"/>
  <c r="D15"/>
  <c r="D14"/>
  <c r="C15"/>
  <c r="C14"/>
  <c r="B15"/>
  <c r="B16" s="1"/>
  <c r="B14"/>
  <c r="AK16"/>
  <c r="AJ16"/>
  <c r="AI16"/>
  <c r="AG16"/>
  <c r="AE16"/>
  <c r="AC16"/>
  <c r="AA16"/>
  <c r="Y16"/>
  <c r="W16"/>
  <c r="U16"/>
  <c r="S16"/>
  <c r="Q16"/>
  <c r="O16"/>
  <c r="M16"/>
  <c r="K16"/>
  <c r="I16"/>
  <c r="G16"/>
  <c r="E16"/>
  <c r="E7"/>
  <c r="F7"/>
  <c r="D7"/>
  <c r="E6"/>
  <c r="F6"/>
  <c r="D6"/>
  <c r="E5"/>
  <c r="F5"/>
  <c r="D5"/>
  <c r="C16" l="1"/>
  <c r="AL15"/>
  <c r="H6"/>
  <c r="H9" s="1"/>
  <c r="N5"/>
  <c r="N8" s="1"/>
  <c r="AL14"/>
  <c r="H5"/>
  <c r="H8" s="1"/>
  <c r="M7"/>
  <c r="M10" s="1"/>
  <c r="N6"/>
  <c r="N9" s="1"/>
  <c r="D16"/>
  <c r="O7"/>
  <c r="O10" s="1"/>
  <c r="O6"/>
  <c r="O9" s="1"/>
  <c r="L6"/>
  <c r="L9" s="1"/>
  <c r="O5"/>
  <c r="O8" s="1"/>
  <c r="P7"/>
  <c r="P10" s="1"/>
  <c r="P6"/>
  <c r="P9" s="1"/>
  <c r="J6"/>
  <c r="J9" s="1"/>
  <c r="H7"/>
  <c r="H10" s="1"/>
  <c r="N7"/>
  <c r="N10" s="1"/>
  <c r="G5"/>
  <c r="G8" s="1"/>
  <c r="I5"/>
  <c r="I8" s="1"/>
  <c r="J5"/>
  <c r="J8" s="1"/>
  <c r="K5"/>
  <c r="K8" s="1"/>
  <c r="L5"/>
  <c r="L8" s="1"/>
  <c r="M5"/>
  <c r="M8" s="1"/>
  <c r="P5"/>
  <c r="P8" s="1"/>
  <c r="G6"/>
  <c r="G9" s="1"/>
  <c r="I6"/>
  <c r="I9" s="1"/>
  <c r="K6"/>
  <c r="K9" s="1"/>
  <c r="M6"/>
  <c r="M9" s="1"/>
  <c r="G7"/>
  <c r="G10" s="1"/>
  <c r="I7"/>
  <c r="I10" s="1"/>
  <c r="J7"/>
  <c r="J10" s="1"/>
  <c r="K7"/>
  <c r="K10" s="1"/>
  <c r="L7"/>
  <c r="L10" s="1"/>
  <c r="AL16"/>
</calcChain>
</file>

<file path=xl/sharedStrings.xml><?xml version="1.0" encoding="utf-8"?>
<sst xmlns="http://schemas.openxmlformats.org/spreadsheetml/2006/main" count="84" uniqueCount="71">
  <si>
    <t>1-d DCT</t>
  </si>
  <si>
    <t>1-d DST</t>
  </si>
  <si>
    <t>2-d DCT</t>
  </si>
  <si>
    <t>2-d DST (e.g., Planar)</t>
  </si>
  <si>
    <t>1-d DCT and 1-d DST</t>
  </si>
  <si>
    <t>Mode</t>
  </si>
  <si>
    <t>DM</t>
  </si>
  <si>
    <t>EM</t>
  </si>
  <si>
    <t>Test 1</t>
  </si>
  <si>
    <t>Test 2</t>
  </si>
  <si>
    <t>Test 3</t>
  </si>
  <si>
    <t>Test 4</t>
  </si>
  <si>
    <t>Test 6</t>
  </si>
  <si>
    <t>Test 5</t>
  </si>
  <si>
    <t>Test 7</t>
  </si>
  <si>
    <t>Test 8</t>
  </si>
  <si>
    <t>Test 9</t>
  </si>
  <si>
    <t>Test 10</t>
  </si>
  <si>
    <t>Total</t>
  </si>
  <si>
    <t>LM</t>
  </si>
  <si>
    <t>PLANAR</t>
  </si>
  <si>
    <t>VER</t>
  </si>
  <si>
    <t>HOR</t>
  </si>
  <si>
    <t>VER+8</t>
  </si>
  <si>
    <t>VER+2</t>
  </si>
  <si>
    <t>VER+4</t>
  </si>
  <si>
    <t>VER+6</t>
  </si>
  <si>
    <t>HOR+2</t>
  </si>
  <si>
    <t>HOR+4</t>
  </si>
  <si>
    <t>HOR+8</t>
  </si>
  <si>
    <t>VER-2</t>
  </si>
  <si>
    <t>VER-4</t>
  </si>
  <si>
    <t>VER-6</t>
  </si>
  <si>
    <t>VER-8</t>
  </si>
  <si>
    <t>HOR-2</t>
  </si>
  <si>
    <t>HOR-6</t>
  </si>
  <si>
    <t>DC</t>
  </si>
  <si>
    <t>VER+1</t>
  </si>
  <si>
    <t>VER+3</t>
  </si>
  <si>
    <t>VER+5</t>
  </si>
  <si>
    <t>VER+7</t>
  </si>
  <si>
    <t>HOR+1</t>
  </si>
  <si>
    <t>HOR+3</t>
  </si>
  <si>
    <t>HOR+5</t>
  </si>
  <si>
    <t>HOR+6</t>
  </si>
  <si>
    <t>HOR+7</t>
  </si>
  <si>
    <t>VER-1</t>
  </si>
  <si>
    <t>VER-3</t>
  </si>
  <si>
    <t>VER-5</t>
  </si>
  <si>
    <t>VER-7</t>
  </si>
  <si>
    <t>HOR-1</t>
  </si>
  <si>
    <t>HOR-3</t>
  </si>
  <si>
    <t>HOR-4</t>
  </si>
  <si>
    <t>HOR-5</t>
  </si>
  <si>
    <t>HOR-7</t>
  </si>
  <si>
    <t>Mults (Overhead %)</t>
  </si>
  <si>
    <t>Mults (Count)</t>
  </si>
  <si>
    <t>Shifts (Count)</t>
  </si>
  <si>
    <t>Adds (Count)</t>
  </si>
  <si>
    <t>Adds (Overhead %)</t>
  </si>
  <si>
    <t>Shifts (Overhead %)</t>
  </si>
  <si>
    <t>#Dirn DST applied</t>
  </si>
  <si>
    <t>S/No.</t>
  </si>
  <si>
    <t>DST Applied in Cases</t>
  </si>
  <si>
    <t>E</t>
  </si>
  <si>
    <t>H,V</t>
  </si>
  <si>
    <t>H,V,P</t>
  </si>
  <si>
    <t>H,V,P,V+8</t>
  </si>
  <si>
    <t>P</t>
  </si>
  <si>
    <t>All</t>
  </si>
  <si>
    <t>Probabilities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</si>
</sst>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0" borderId="0" xfId="0" applyFill="1" applyBorder="1"/>
    <xf numFmtId="2" fontId="0" fillId="0" borderId="0" xfId="0" applyNumberForma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L21"/>
  <sheetViews>
    <sheetView tabSelected="1" workbookViewId="0"/>
  </sheetViews>
  <sheetFormatPr defaultRowHeight="15"/>
  <cols>
    <col min="1" max="1" width="18.85546875" bestFit="1" customWidth="1"/>
    <col min="2" max="38" width="10.28515625" customWidth="1"/>
  </cols>
  <sheetData>
    <row r="1" spans="1:38" ht="45">
      <c r="B1" t="s">
        <v>0</v>
      </c>
      <c r="C1" t="s">
        <v>1</v>
      </c>
      <c r="D1" t="s">
        <v>2</v>
      </c>
      <c r="E1" s="1" t="s">
        <v>3</v>
      </c>
      <c r="F1" s="1" t="s">
        <v>4</v>
      </c>
      <c r="G1" t="s">
        <v>8</v>
      </c>
      <c r="H1" t="s">
        <v>9</v>
      </c>
      <c r="I1" t="s">
        <v>10</v>
      </c>
      <c r="J1" t="s">
        <v>11</v>
      </c>
      <c r="K1" t="s">
        <v>13</v>
      </c>
      <c r="L1" t="s">
        <v>12</v>
      </c>
      <c r="M1" t="s">
        <v>14</v>
      </c>
      <c r="N1" t="s">
        <v>15</v>
      </c>
      <c r="O1" t="s">
        <v>16</v>
      </c>
      <c r="P1" t="s">
        <v>17</v>
      </c>
    </row>
    <row r="2" spans="1:38">
      <c r="A2" t="s">
        <v>63</v>
      </c>
    </row>
    <row r="3" spans="1:38">
      <c r="A3" t="s">
        <v>64</v>
      </c>
      <c r="G3" t="s">
        <v>65</v>
      </c>
      <c r="H3" t="s">
        <v>66</v>
      </c>
      <c r="I3" t="s">
        <v>66</v>
      </c>
      <c r="J3" t="s">
        <v>67</v>
      </c>
      <c r="K3" t="s">
        <v>68</v>
      </c>
      <c r="L3" t="s">
        <v>65</v>
      </c>
      <c r="M3" t="s">
        <v>67</v>
      </c>
      <c r="N3" t="s">
        <v>67</v>
      </c>
      <c r="O3" t="s">
        <v>68</v>
      </c>
      <c r="P3" t="s">
        <v>67</v>
      </c>
    </row>
    <row r="4" spans="1:38">
      <c r="A4" t="s">
        <v>6</v>
      </c>
      <c r="I4" t="s">
        <v>66</v>
      </c>
      <c r="J4" t="s">
        <v>69</v>
      </c>
      <c r="K4" t="s">
        <v>68</v>
      </c>
      <c r="L4" t="s">
        <v>65</v>
      </c>
      <c r="M4" t="s">
        <v>68</v>
      </c>
      <c r="P4" t="s">
        <v>67</v>
      </c>
    </row>
    <row r="5" spans="1:38">
      <c r="A5" t="s">
        <v>56</v>
      </c>
      <c r="B5">
        <v>24</v>
      </c>
      <c r="C5">
        <v>32</v>
      </c>
      <c r="D5">
        <f t="shared" ref="D5:E7" si="0">2*B5</f>
        <v>48</v>
      </c>
      <c r="E5">
        <f t="shared" si="0"/>
        <v>64</v>
      </c>
      <c r="F5" s="1">
        <f>B5 + C5</f>
        <v>56</v>
      </c>
      <c r="G5" s="5">
        <f>SUM($C$15:$D$15)*F5+($B$16+SUM($C$14:$D$14)+SUM($E$16:$AK$16))*D5</f>
        <v>50.590476190476188</v>
      </c>
      <c r="H5" s="5">
        <f>$B$15*E5+SUM($C$15:$D$15)*F5+(SUM($B$14:$D$14)+SUM($E$16:$AK$16))*D5</f>
        <v>53.180952380952377</v>
      </c>
      <c r="I5" s="5">
        <f>$B$16*E5+SUM($C$16:$D$16)*F5+SUM($E$16:$AK$16)*D5</f>
        <v>53.333333333333329</v>
      </c>
      <c r="J5" s="5">
        <f>($B$16+SUM($U$16:$AI$16))*E5+SUM($C$16:$T$16)*F5+SUM($AJ$16:$AK$16)*D5</f>
        <v>55.238095238095219</v>
      </c>
      <c r="K5" s="5">
        <f>$B$16*E5+SUM($C$16:$AK$16)*D5</f>
        <v>50.666666666666636</v>
      </c>
      <c r="L5" s="5">
        <f>SUM($C$16:$D$16)*F5+($B$16+SUM($E$16:$AK$16))*D5</f>
        <v>50.666666666666664</v>
      </c>
      <c r="M5" s="5">
        <f>$B$16*E5+SUM($C$15:$E$15)*F5+(SUM($C$14:$E$14)+SUM($F$16:$AK$16))*D5</f>
        <v>53.409523809523805</v>
      </c>
      <c r="N5" s="5">
        <f>$B$15*E5+SUM($C$15:$E$15)*F5+(SUM($B$14:$E$14)+SUM($F$16:$AK$16))*D5</f>
        <v>53.333333333333329</v>
      </c>
      <c r="O5" s="5">
        <f>$B$15*E5+($B$14+SUM($C$16:$AK$16))*D5</f>
        <v>50.59047619047616</v>
      </c>
      <c r="P5" s="5">
        <f>$B$16*E5+SUM($C$16:$E$16)*F5+SUM($F$16:$AK$16)*D5</f>
        <v>53.523809523809518</v>
      </c>
    </row>
    <row r="6" spans="1:38">
      <c r="A6" t="s">
        <v>58</v>
      </c>
      <c r="B6">
        <v>48</v>
      </c>
      <c r="C6">
        <v>60</v>
      </c>
      <c r="D6">
        <f t="shared" si="0"/>
        <v>96</v>
      </c>
      <c r="E6">
        <f t="shared" si="0"/>
        <v>120</v>
      </c>
      <c r="F6" s="1">
        <f>B6 + C6</f>
        <v>108</v>
      </c>
      <c r="G6" s="5">
        <f>SUM($C$15:$D$15)*F6+($B$16+SUM($C$14:$D$14)+SUM($E$16:$AK$16))*D6</f>
        <v>99.885714285714272</v>
      </c>
      <c r="H6" s="5">
        <f>$B$15*E6+SUM($C$15:$D$15)*F6+(SUM($B$14:$D$14)+SUM($E$16:$AK$16))*D6</f>
        <v>103.77142857142856</v>
      </c>
      <c r="I6" s="5">
        <f>$B$16*E6+SUM($C$16:$D$16)*F6+SUM($E$16:$AK$16)*D6</f>
        <v>104</v>
      </c>
      <c r="J6" s="5">
        <f t="shared" ref="J6:J7" si="1">($B$16+SUM($U$16:$AI$16))*E6+SUM($C$16:$T$16)*F6+SUM($AJ$16:$AK$16)*D6</f>
        <v>106.85714285714283</v>
      </c>
      <c r="K6" s="5">
        <f>$B$16*E6+SUM($C$16:$AK$16)*D6</f>
        <v>99.999999999999943</v>
      </c>
      <c r="L6" s="5">
        <f>SUM($C$16:$D$16)*F6+($B$16+SUM($E$16:$AK$16))*D6</f>
        <v>100</v>
      </c>
      <c r="M6" s="5">
        <f t="shared" ref="M6:M7" si="2">$B$16*E6+SUM($C$15:$E$15)*F6+(SUM($C$14:$E$14)+SUM($F$16:$AK$16))*D6</f>
        <v>104.1142857142857</v>
      </c>
      <c r="N6" s="5">
        <f t="shared" ref="N6:N7" si="3">$B$15*E6+SUM($C$15:$E$15)*F6+(SUM($B$14:$E$14)+SUM($F$16:$AK$16))*D6</f>
        <v>104</v>
      </c>
      <c r="O6" s="5">
        <f>$B$15*E6+($B$14+SUM($C$16:$AK$16))*D6</f>
        <v>99.885714285714229</v>
      </c>
      <c r="P6" s="5">
        <f t="shared" ref="P6:P7" si="4">$B$16*E6+SUM($C$16:$E$16)*F6+SUM($F$16:$AK$16)*D6</f>
        <v>104.28571428571428</v>
      </c>
    </row>
    <row r="7" spans="1:38">
      <c r="A7" t="s">
        <v>57</v>
      </c>
      <c r="B7">
        <v>16</v>
      </c>
      <c r="C7">
        <v>16</v>
      </c>
      <c r="D7">
        <f t="shared" si="0"/>
        <v>32</v>
      </c>
      <c r="E7">
        <f t="shared" si="0"/>
        <v>32</v>
      </c>
      <c r="F7" s="1">
        <f>B7 + C7</f>
        <v>32</v>
      </c>
      <c r="G7" s="5">
        <f>SUM($C$15:$D$15)*F7+($B$16+SUM($C$14:$D$14)+SUM($E$16:$AK$16))*D7</f>
        <v>32</v>
      </c>
      <c r="H7" s="5">
        <f>$B$15*E7+SUM($C$15:$D$15)*F7+(SUM($B$14:$D$14)+SUM($E$16:$AK$16))*D7</f>
        <v>31.999999999999996</v>
      </c>
      <c r="I7" s="5">
        <f>$B$16*E7+SUM($C$16:$D$16)*F7+SUM($E$16:$AK$16)*D7</f>
        <v>32</v>
      </c>
      <c r="J7" s="5">
        <f t="shared" si="1"/>
        <v>31.999999999999986</v>
      </c>
      <c r="K7" s="5">
        <f>$B$16*E7+SUM($C$16:$AK$16)*D7</f>
        <v>31.999999999999979</v>
      </c>
      <c r="L7" s="5">
        <f>SUM($C$16:$D$16)*F7+($B$16+SUM($E$16:$AK$16))*D7</f>
        <v>32</v>
      </c>
      <c r="M7" s="5">
        <f t="shared" si="2"/>
        <v>32</v>
      </c>
      <c r="N7" s="5">
        <f t="shared" si="3"/>
        <v>32</v>
      </c>
      <c r="O7" s="5">
        <f>$B$15*E7+($B$14+SUM($C$16:$AK$16))*D7</f>
        <v>31.999999999999979</v>
      </c>
      <c r="P7" s="5">
        <f t="shared" si="4"/>
        <v>31.999999999999996</v>
      </c>
    </row>
    <row r="8" spans="1:38">
      <c r="A8" t="s">
        <v>55</v>
      </c>
      <c r="F8" s="1"/>
      <c r="G8" s="6">
        <f>G5/$D5-1</f>
        <v>5.3968253968253999E-2</v>
      </c>
      <c r="H8" s="6">
        <f>H5/$D5-1</f>
        <v>0.10793650793650778</v>
      </c>
      <c r="I8" s="6">
        <f t="shared" ref="I8:P10" si="5">I5/$D5-1</f>
        <v>0.11111111111111094</v>
      </c>
      <c r="J8" s="6">
        <f t="shared" si="5"/>
        <v>0.15079365079365048</v>
      </c>
      <c r="K8" s="6">
        <f t="shared" si="5"/>
        <v>5.5555555555554914E-2</v>
      </c>
      <c r="L8" s="6">
        <f t="shared" si="5"/>
        <v>5.555555555555558E-2</v>
      </c>
      <c r="M8" s="6">
        <f t="shared" si="5"/>
        <v>0.11269841269841252</v>
      </c>
      <c r="N8" s="6">
        <f t="shared" si="5"/>
        <v>0.11111111111111094</v>
      </c>
      <c r="O8" s="6">
        <f t="shared" si="5"/>
        <v>5.3968253968253332E-2</v>
      </c>
      <c r="P8" s="6">
        <f t="shared" si="5"/>
        <v>0.11507936507936489</v>
      </c>
    </row>
    <row r="9" spans="1:38">
      <c r="A9" t="s">
        <v>59</v>
      </c>
      <c r="F9" s="1"/>
      <c r="G9" s="6">
        <f t="shared" ref="G9:H10" si="6">G6/$D6-1</f>
        <v>4.0476190476190332E-2</v>
      </c>
      <c r="H9" s="6">
        <f t="shared" si="6"/>
        <v>8.0952380952380887E-2</v>
      </c>
      <c r="I9" s="6">
        <f t="shared" si="5"/>
        <v>8.3333333333333259E-2</v>
      </c>
      <c r="J9" s="6">
        <f t="shared" si="5"/>
        <v>0.11309523809523792</v>
      </c>
      <c r="K9" s="6">
        <f t="shared" si="5"/>
        <v>4.1666666666666075E-2</v>
      </c>
      <c r="L9" s="6">
        <f t="shared" si="5"/>
        <v>4.1666666666666741E-2</v>
      </c>
      <c r="M9" s="6">
        <f t="shared" si="5"/>
        <v>8.4523809523809446E-2</v>
      </c>
      <c r="N9" s="6">
        <f t="shared" si="5"/>
        <v>8.3333333333333259E-2</v>
      </c>
      <c r="O9" s="6">
        <f t="shared" si="5"/>
        <v>4.0476190476189888E-2</v>
      </c>
      <c r="P9" s="6">
        <f t="shared" si="5"/>
        <v>8.6309523809523725E-2</v>
      </c>
    </row>
    <row r="10" spans="1:38">
      <c r="A10" t="s">
        <v>60</v>
      </c>
      <c r="F10" s="1"/>
      <c r="G10" s="6">
        <f t="shared" si="6"/>
        <v>0</v>
      </c>
      <c r="H10" s="6">
        <f t="shared" si="6"/>
        <v>0</v>
      </c>
      <c r="I10" s="6">
        <f t="shared" si="5"/>
        <v>0</v>
      </c>
      <c r="J10" s="6">
        <f t="shared" si="5"/>
        <v>0</v>
      </c>
      <c r="K10" s="6">
        <f t="shared" si="5"/>
        <v>0</v>
      </c>
      <c r="L10" s="6">
        <f t="shared" si="5"/>
        <v>0</v>
      </c>
      <c r="M10" s="6">
        <f t="shared" si="5"/>
        <v>0</v>
      </c>
      <c r="N10" s="6">
        <f t="shared" si="5"/>
        <v>0</v>
      </c>
      <c r="O10" s="6">
        <f t="shared" si="5"/>
        <v>0</v>
      </c>
      <c r="P10" s="6">
        <f t="shared" si="5"/>
        <v>0</v>
      </c>
    </row>
    <row r="12" spans="1:38">
      <c r="A12" t="s">
        <v>70</v>
      </c>
    </row>
    <row r="13" spans="1:38">
      <c r="A13" s="2" t="s">
        <v>5</v>
      </c>
      <c r="B13" s="2" t="s">
        <v>20</v>
      </c>
      <c r="C13" s="2" t="s">
        <v>21</v>
      </c>
      <c r="D13" s="2" t="s">
        <v>22</v>
      </c>
      <c r="E13" s="2" t="s">
        <v>23</v>
      </c>
      <c r="F13" s="2" t="s">
        <v>37</v>
      </c>
      <c r="G13" s="2" t="s">
        <v>24</v>
      </c>
      <c r="H13" s="2" t="s">
        <v>38</v>
      </c>
      <c r="I13" s="2" t="s">
        <v>25</v>
      </c>
      <c r="J13" s="2" t="s">
        <v>39</v>
      </c>
      <c r="K13" s="2" t="s">
        <v>26</v>
      </c>
      <c r="L13" s="2" t="s">
        <v>40</v>
      </c>
      <c r="M13" s="2" t="s">
        <v>41</v>
      </c>
      <c r="N13" s="2" t="s">
        <v>27</v>
      </c>
      <c r="O13" s="2" t="s">
        <v>42</v>
      </c>
      <c r="P13" s="2" t="s">
        <v>28</v>
      </c>
      <c r="Q13" s="2" t="s">
        <v>43</v>
      </c>
      <c r="R13" s="2" t="s">
        <v>44</v>
      </c>
      <c r="S13" s="2" t="s">
        <v>45</v>
      </c>
      <c r="T13" s="2" t="s">
        <v>29</v>
      </c>
      <c r="U13" s="2" t="s">
        <v>46</v>
      </c>
      <c r="V13" s="2" t="s">
        <v>30</v>
      </c>
      <c r="W13" s="2" t="s">
        <v>47</v>
      </c>
      <c r="X13" s="2" t="s">
        <v>31</v>
      </c>
      <c r="Y13" s="2" t="s">
        <v>48</v>
      </c>
      <c r="Z13" s="2" t="s">
        <v>32</v>
      </c>
      <c r="AA13" s="2" t="s">
        <v>49</v>
      </c>
      <c r="AB13" s="2" t="s">
        <v>33</v>
      </c>
      <c r="AC13" s="2" t="s">
        <v>50</v>
      </c>
      <c r="AD13" s="2" t="s">
        <v>34</v>
      </c>
      <c r="AE13" s="2" t="s">
        <v>51</v>
      </c>
      <c r="AF13" s="2" t="s">
        <v>52</v>
      </c>
      <c r="AG13" s="2" t="s">
        <v>53</v>
      </c>
      <c r="AH13" s="2" t="s">
        <v>35</v>
      </c>
      <c r="AI13" s="2" t="s">
        <v>54</v>
      </c>
      <c r="AJ13" s="2" t="s">
        <v>19</v>
      </c>
      <c r="AK13" s="2" t="s">
        <v>36</v>
      </c>
      <c r="AL13" s="2" t="s">
        <v>18</v>
      </c>
    </row>
    <row r="14" spans="1:38">
      <c r="A14" s="2" t="s">
        <v>6</v>
      </c>
      <c r="B14" s="2">
        <f>1/6*1/35</f>
        <v>4.7619047619047615E-3</v>
      </c>
      <c r="C14" s="2">
        <f>1/6*1/35</f>
        <v>4.7619047619047615E-3</v>
      </c>
      <c r="D14" s="2">
        <f>1/6*1/35</f>
        <v>4.7619047619047615E-3</v>
      </c>
      <c r="E14" s="2">
        <f>1/6*1/35</f>
        <v>4.7619047619047615E-3</v>
      </c>
      <c r="F14" s="2">
        <f>1/6*1/35</f>
        <v>4.7619047619047615E-3</v>
      </c>
      <c r="G14" s="2">
        <f t="shared" ref="G14:AI14" si="7">1/6*1/35</f>
        <v>4.7619047619047615E-3</v>
      </c>
      <c r="H14" s="2">
        <f t="shared" si="7"/>
        <v>4.7619047619047615E-3</v>
      </c>
      <c r="I14" s="2">
        <f t="shared" si="7"/>
        <v>4.7619047619047615E-3</v>
      </c>
      <c r="J14" s="2">
        <f t="shared" si="7"/>
        <v>4.7619047619047615E-3</v>
      </c>
      <c r="K14" s="2">
        <f t="shared" si="7"/>
        <v>4.7619047619047615E-3</v>
      </c>
      <c r="L14" s="2">
        <f t="shared" si="7"/>
        <v>4.7619047619047615E-3</v>
      </c>
      <c r="M14" s="2">
        <f t="shared" si="7"/>
        <v>4.7619047619047615E-3</v>
      </c>
      <c r="N14" s="2">
        <f t="shared" si="7"/>
        <v>4.7619047619047615E-3</v>
      </c>
      <c r="O14" s="2">
        <f t="shared" si="7"/>
        <v>4.7619047619047615E-3</v>
      </c>
      <c r="P14" s="2">
        <f t="shared" si="7"/>
        <v>4.7619047619047615E-3</v>
      </c>
      <c r="Q14" s="2">
        <f t="shared" si="7"/>
        <v>4.7619047619047615E-3</v>
      </c>
      <c r="R14" s="2">
        <f t="shared" si="7"/>
        <v>4.7619047619047615E-3</v>
      </c>
      <c r="S14" s="2">
        <f t="shared" si="7"/>
        <v>4.7619047619047615E-3</v>
      </c>
      <c r="T14" s="2">
        <f t="shared" si="7"/>
        <v>4.7619047619047615E-3</v>
      </c>
      <c r="U14" s="2">
        <f t="shared" si="7"/>
        <v>4.7619047619047615E-3</v>
      </c>
      <c r="V14" s="2">
        <f t="shared" si="7"/>
        <v>4.7619047619047615E-3</v>
      </c>
      <c r="W14" s="2">
        <f t="shared" si="7"/>
        <v>4.7619047619047615E-3</v>
      </c>
      <c r="X14" s="2">
        <f t="shared" si="7"/>
        <v>4.7619047619047615E-3</v>
      </c>
      <c r="Y14" s="2">
        <f t="shared" si="7"/>
        <v>4.7619047619047615E-3</v>
      </c>
      <c r="Z14" s="2">
        <f t="shared" si="7"/>
        <v>4.7619047619047615E-3</v>
      </c>
      <c r="AA14" s="2">
        <f t="shared" si="7"/>
        <v>4.7619047619047615E-3</v>
      </c>
      <c r="AB14" s="2">
        <f t="shared" si="7"/>
        <v>4.7619047619047615E-3</v>
      </c>
      <c r="AC14" s="2">
        <f t="shared" si="7"/>
        <v>4.7619047619047615E-3</v>
      </c>
      <c r="AD14" s="2">
        <f t="shared" si="7"/>
        <v>4.7619047619047615E-3</v>
      </c>
      <c r="AE14" s="2">
        <f t="shared" si="7"/>
        <v>4.7619047619047615E-3</v>
      </c>
      <c r="AF14" s="2">
        <f t="shared" si="7"/>
        <v>4.7619047619047615E-3</v>
      </c>
      <c r="AG14" s="2">
        <f t="shared" si="7"/>
        <v>4.7619047619047615E-3</v>
      </c>
      <c r="AH14" s="2">
        <f t="shared" si="7"/>
        <v>4.7619047619047615E-3</v>
      </c>
      <c r="AI14" s="2">
        <f t="shared" si="7"/>
        <v>4.7619047619047615E-3</v>
      </c>
      <c r="AJ14" s="3">
        <v>0</v>
      </c>
      <c r="AK14" s="2">
        <f>1/6*1/35</f>
        <v>4.7619047619047615E-3</v>
      </c>
      <c r="AL14" s="2">
        <f>SUM(B14:AK14)</f>
        <v>0.16666666666666671</v>
      </c>
    </row>
    <row r="15" spans="1:38">
      <c r="A15" s="2" t="s">
        <v>7</v>
      </c>
      <c r="B15" s="2">
        <f>1/6*34/35</f>
        <v>0.16190476190476188</v>
      </c>
      <c r="C15" s="2">
        <f>1/6*34/35</f>
        <v>0.16190476190476188</v>
      </c>
      <c r="D15" s="2">
        <f>1/6*34/35</f>
        <v>0.16190476190476188</v>
      </c>
      <c r="E15" s="2">
        <f>1/6*4/35</f>
        <v>1.9047619047619046E-2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2">
        <f>1/6</f>
        <v>0.16666666666666666</v>
      </c>
      <c r="AK15" s="2">
        <f>1/6*34/35</f>
        <v>0.16190476190476188</v>
      </c>
      <c r="AL15" s="2">
        <f>SUM(B15:AK15)</f>
        <v>0.83333333333333326</v>
      </c>
    </row>
    <row r="16" spans="1:38">
      <c r="A16" s="2" t="s">
        <v>18</v>
      </c>
      <c r="B16" s="2">
        <f t="shared" ref="B16:AI16" si="8">SUM(B14:B15)</f>
        <v>0.16666666666666666</v>
      </c>
      <c r="C16" s="2">
        <f t="shared" si="8"/>
        <v>0.16666666666666666</v>
      </c>
      <c r="D16" s="2">
        <f t="shared" si="8"/>
        <v>0.16666666666666666</v>
      </c>
      <c r="E16" s="2">
        <f t="shared" si="8"/>
        <v>2.3809523809523808E-2</v>
      </c>
      <c r="F16" s="2">
        <f t="shared" si="8"/>
        <v>4.7619047619047615E-3</v>
      </c>
      <c r="G16" s="2">
        <f t="shared" si="8"/>
        <v>4.7619047619047615E-3</v>
      </c>
      <c r="H16" s="2">
        <f t="shared" si="8"/>
        <v>4.7619047619047615E-3</v>
      </c>
      <c r="I16" s="2">
        <f t="shared" si="8"/>
        <v>4.7619047619047615E-3</v>
      </c>
      <c r="J16" s="2">
        <f t="shared" si="8"/>
        <v>4.7619047619047615E-3</v>
      </c>
      <c r="K16" s="2">
        <f t="shared" si="8"/>
        <v>4.7619047619047615E-3</v>
      </c>
      <c r="L16" s="2">
        <f t="shared" si="8"/>
        <v>4.7619047619047615E-3</v>
      </c>
      <c r="M16" s="2">
        <f t="shared" si="8"/>
        <v>4.7619047619047615E-3</v>
      </c>
      <c r="N16" s="2">
        <f t="shared" si="8"/>
        <v>4.7619047619047615E-3</v>
      </c>
      <c r="O16" s="2">
        <f t="shared" si="8"/>
        <v>4.7619047619047615E-3</v>
      </c>
      <c r="P16" s="2">
        <f t="shared" si="8"/>
        <v>4.7619047619047615E-3</v>
      </c>
      <c r="Q16" s="2">
        <f t="shared" si="8"/>
        <v>4.7619047619047615E-3</v>
      </c>
      <c r="R16" s="2">
        <f t="shared" si="8"/>
        <v>4.7619047619047615E-3</v>
      </c>
      <c r="S16" s="2">
        <f t="shared" si="8"/>
        <v>4.7619047619047615E-3</v>
      </c>
      <c r="T16" s="2">
        <f t="shared" si="8"/>
        <v>4.7619047619047615E-3</v>
      </c>
      <c r="U16" s="2">
        <f t="shared" si="8"/>
        <v>4.7619047619047615E-3</v>
      </c>
      <c r="V16" s="2">
        <f t="shared" si="8"/>
        <v>4.7619047619047615E-3</v>
      </c>
      <c r="W16" s="2">
        <f t="shared" si="8"/>
        <v>4.7619047619047615E-3</v>
      </c>
      <c r="X16" s="2">
        <f t="shared" si="8"/>
        <v>4.7619047619047615E-3</v>
      </c>
      <c r="Y16" s="2">
        <f t="shared" si="8"/>
        <v>4.7619047619047615E-3</v>
      </c>
      <c r="Z16" s="2">
        <f t="shared" si="8"/>
        <v>4.7619047619047615E-3</v>
      </c>
      <c r="AA16" s="2">
        <f t="shared" si="8"/>
        <v>4.7619047619047615E-3</v>
      </c>
      <c r="AB16" s="2">
        <f t="shared" si="8"/>
        <v>4.7619047619047615E-3</v>
      </c>
      <c r="AC16" s="2">
        <f t="shared" si="8"/>
        <v>4.7619047619047615E-3</v>
      </c>
      <c r="AD16" s="2">
        <f t="shared" si="8"/>
        <v>4.7619047619047615E-3</v>
      </c>
      <c r="AE16" s="2">
        <f t="shared" si="8"/>
        <v>4.7619047619047615E-3</v>
      </c>
      <c r="AF16" s="2">
        <f t="shared" si="8"/>
        <v>4.7619047619047615E-3</v>
      </c>
      <c r="AG16" s="2">
        <f t="shared" si="8"/>
        <v>4.7619047619047615E-3</v>
      </c>
      <c r="AH16" s="2">
        <f t="shared" si="8"/>
        <v>4.7619047619047615E-3</v>
      </c>
      <c r="AI16" s="2">
        <f t="shared" si="8"/>
        <v>4.7619047619047615E-3</v>
      </c>
      <c r="AJ16" s="2">
        <f>SUM(AJ14:AJ15)</f>
        <v>0.16666666666666666</v>
      </c>
      <c r="AK16" s="2">
        <f t="shared" ref="AK16:AL16" si="9">SUM(AK14:AK15)</f>
        <v>0.16666666666666666</v>
      </c>
      <c r="AL16" s="2">
        <f t="shared" si="9"/>
        <v>1</v>
      </c>
    </row>
    <row r="17" spans="1:37">
      <c r="A17" s="4" t="s">
        <v>61</v>
      </c>
      <c r="B17">
        <v>2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2</v>
      </c>
      <c r="V17">
        <v>2</v>
      </c>
      <c r="W17">
        <v>2</v>
      </c>
      <c r="X17">
        <v>2</v>
      </c>
      <c r="Y17">
        <v>2</v>
      </c>
      <c r="Z17">
        <v>2</v>
      </c>
      <c r="AA17">
        <v>2</v>
      </c>
      <c r="AB17">
        <v>2</v>
      </c>
      <c r="AC17">
        <v>2</v>
      </c>
      <c r="AD17">
        <v>2</v>
      </c>
      <c r="AE17">
        <v>2</v>
      </c>
      <c r="AF17">
        <v>2</v>
      </c>
      <c r="AG17">
        <v>2</v>
      </c>
      <c r="AH17">
        <v>2</v>
      </c>
      <c r="AI17">
        <v>2</v>
      </c>
      <c r="AJ17">
        <v>0</v>
      </c>
      <c r="AK17">
        <v>0</v>
      </c>
    </row>
    <row r="18" spans="1:37">
      <c r="A18" s="4" t="s">
        <v>62</v>
      </c>
      <c r="B18" s="4">
        <v>1</v>
      </c>
      <c r="C18">
        <v>2</v>
      </c>
      <c r="D18" s="4">
        <v>3</v>
      </c>
      <c r="E18">
        <v>4</v>
      </c>
      <c r="F18" s="4">
        <v>5</v>
      </c>
      <c r="G18">
        <v>6</v>
      </c>
      <c r="H18" s="4">
        <v>7</v>
      </c>
      <c r="I18">
        <v>8</v>
      </c>
      <c r="J18" s="4">
        <v>9</v>
      </c>
      <c r="K18">
        <v>10</v>
      </c>
      <c r="L18" s="4">
        <v>11</v>
      </c>
      <c r="M18">
        <v>12</v>
      </c>
      <c r="N18" s="4">
        <v>13</v>
      </c>
      <c r="O18">
        <v>14</v>
      </c>
      <c r="P18" s="4">
        <v>15</v>
      </c>
      <c r="Q18">
        <v>16</v>
      </c>
      <c r="R18" s="4">
        <v>17</v>
      </c>
      <c r="S18">
        <v>18</v>
      </c>
      <c r="T18" s="4">
        <v>19</v>
      </c>
      <c r="U18">
        <v>20</v>
      </c>
      <c r="V18" s="4">
        <v>21</v>
      </c>
      <c r="W18">
        <v>22</v>
      </c>
      <c r="X18" s="4">
        <v>23</v>
      </c>
      <c r="Y18">
        <v>24</v>
      </c>
      <c r="Z18" s="4">
        <v>25</v>
      </c>
      <c r="AA18">
        <v>26</v>
      </c>
      <c r="AB18" s="4">
        <v>27</v>
      </c>
      <c r="AC18">
        <v>28</v>
      </c>
      <c r="AD18" s="4">
        <v>29</v>
      </c>
      <c r="AE18">
        <v>30</v>
      </c>
      <c r="AF18" s="4">
        <v>31</v>
      </c>
      <c r="AG18">
        <v>32</v>
      </c>
      <c r="AH18" s="4">
        <v>33</v>
      </c>
      <c r="AI18">
        <v>34</v>
      </c>
      <c r="AJ18" s="4">
        <v>35</v>
      </c>
      <c r="AK18">
        <v>36</v>
      </c>
    </row>
    <row r="19" spans="1:37">
      <c r="B19" s="4"/>
    </row>
    <row r="20" spans="1:37">
      <c r="B20" s="4"/>
    </row>
    <row r="21" spans="1:37">
      <c r="B2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OpCount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2011-11-17T05:48:00Z</dcterms:modified>
</cp:coreProperties>
</file>