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Lowdelay LoCo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3" i="1"/>
  <c r="Q83" l="1"/>
  <c r="I83"/>
  <c r="Q81"/>
  <c r="Q82" s="1"/>
  <c r="I81"/>
  <c r="R74"/>
  <c r="K74"/>
  <c r="J74"/>
  <c r="R73"/>
  <c r="K73"/>
  <c r="J73"/>
  <c r="R72"/>
  <c r="K72"/>
  <c r="J72"/>
  <c r="R71"/>
  <c r="K71"/>
  <c r="J71"/>
  <c r="R70"/>
  <c r="K70"/>
  <c r="J70"/>
  <c r="R69"/>
  <c r="K69"/>
  <c r="J69"/>
  <c r="R68"/>
  <c r="K68"/>
  <c r="J68"/>
  <c r="R67"/>
  <c r="K67"/>
  <c r="J67"/>
  <c r="R66"/>
  <c r="K66"/>
  <c r="J66"/>
  <c r="R65"/>
  <c r="K65"/>
  <c r="J65"/>
  <c r="R64"/>
  <c r="K64"/>
  <c r="J64"/>
  <c r="R63" l="1"/>
  <c r="K63"/>
  <c r="J63"/>
  <c r="R62"/>
  <c r="K62"/>
  <c r="J62"/>
  <c r="R61"/>
  <c r="K61"/>
  <c r="J61"/>
  <c r="R60"/>
  <c r="K60"/>
  <c r="J60"/>
  <c r="R59"/>
  <c r="K59"/>
  <c r="J59"/>
  <c r="R58"/>
  <c r="K58"/>
  <c r="J58"/>
  <c r="R57"/>
  <c r="K57"/>
  <c r="J57"/>
  <c r="R56"/>
  <c r="K56"/>
  <c r="J56"/>
  <c r="R55"/>
  <c r="K55"/>
  <c r="J55"/>
  <c r="R54"/>
  <c r="K54"/>
  <c r="J54"/>
  <c r="R53"/>
  <c r="K53"/>
  <c r="J53"/>
  <c r="R52"/>
  <c r="K52"/>
  <c r="J52"/>
  <c r="R51"/>
  <c r="K51"/>
  <c r="J51"/>
  <c r="R50"/>
  <c r="K50"/>
  <c r="J50"/>
  <c r="R49"/>
  <c r="K49"/>
  <c r="J49"/>
  <c r="R48"/>
  <c r="K48"/>
  <c r="J48"/>
  <c r="R47" l="1"/>
  <c r="K47"/>
  <c r="J47"/>
  <c r="R46"/>
  <c r="K46"/>
  <c r="J46"/>
  <c r="R45"/>
  <c r="K45"/>
  <c r="J45"/>
  <c r="R44"/>
  <c r="K44"/>
  <c r="J44"/>
  <c r="R43"/>
  <c r="K43"/>
  <c r="J43"/>
  <c r="R42"/>
  <c r="K42"/>
  <c r="J42"/>
  <c r="R41"/>
  <c r="K41"/>
  <c r="J41"/>
  <c r="R40"/>
  <c r="K40"/>
  <c r="J40"/>
  <c r="R39"/>
  <c r="K39"/>
  <c r="J39"/>
  <c r="R38"/>
  <c r="K38"/>
  <c r="J38"/>
  <c r="R37"/>
  <c r="K37"/>
  <c r="J37"/>
  <c r="R36"/>
  <c r="K36"/>
  <c r="J36"/>
  <c r="R35"/>
  <c r="K35"/>
  <c r="J35"/>
  <c r="R34"/>
  <c r="K34"/>
  <c r="J34"/>
  <c r="R33"/>
  <c r="K33"/>
  <c r="J33"/>
  <c r="R32"/>
  <c r="K32"/>
  <c r="J32"/>
  <c r="R31" l="1"/>
  <c r="K31"/>
  <c r="J31"/>
  <c r="R30"/>
  <c r="K30"/>
  <c r="J30"/>
  <c r="R29"/>
  <c r="K29"/>
  <c r="J29"/>
  <c r="R28"/>
  <c r="K28"/>
  <c r="J28"/>
  <c r="R27"/>
  <c r="K27"/>
  <c r="J27"/>
  <c r="R26"/>
  <c r="K26"/>
  <c r="J26"/>
  <c r="R25"/>
  <c r="K25"/>
  <c r="J25"/>
  <c r="R24"/>
  <c r="K24"/>
  <c r="J24"/>
  <c r="R23"/>
  <c r="K23"/>
  <c r="J23"/>
  <c r="R22"/>
  <c r="K22"/>
  <c r="J22"/>
  <c r="R21"/>
  <c r="K21"/>
  <c r="J21"/>
  <c r="R20"/>
  <c r="K20"/>
  <c r="J20"/>
  <c r="R19"/>
  <c r="K19"/>
  <c r="J19"/>
  <c r="R18"/>
  <c r="K18"/>
  <c r="J18"/>
  <c r="R17"/>
  <c r="K17"/>
  <c r="J17"/>
  <c r="R16"/>
  <c r="K16"/>
  <c r="J16"/>
  <c r="R15"/>
  <c r="K15"/>
  <c r="J15"/>
  <c r="R14"/>
  <c r="K14"/>
  <c r="J14"/>
  <c r="R13"/>
  <c r="K13"/>
  <c r="J13"/>
  <c r="R12"/>
  <c r="K12"/>
  <c r="J12"/>
  <c r="R11" l="1"/>
  <c r="K11"/>
  <c r="J11"/>
  <c r="K10"/>
  <c r="K9"/>
  <c r="K8"/>
  <c r="K7"/>
  <c r="K6"/>
  <c r="K5"/>
  <c r="K4"/>
  <c r="K2"/>
  <c r="J83" l="1"/>
  <c r="J81"/>
  <c r="R81"/>
  <c r="R82" s="1"/>
  <c r="R83"/>
</calcChain>
</file>

<file path=xl/sharedStrings.xml><?xml version="1.0" encoding="utf-8"?>
<sst xmlns="http://schemas.openxmlformats.org/spreadsheetml/2006/main" count="76" uniqueCount="65">
  <si>
    <t>QPISlice</t>
  </si>
  <si>
    <t>kbps</t>
  </si>
  <si>
    <t>Y psnr</t>
  </si>
  <si>
    <t>U psnr</t>
  </si>
  <si>
    <t>V psnr</t>
  </si>
  <si>
    <t>Enc T [s]</t>
  </si>
  <si>
    <t>Dec T [s]</t>
  </si>
  <si>
    <t>Enc T [h]</t>
  </si>
  <si>
    <t>Enc T</t>
  </si>
  <si>
    <t>BD-rate Y</t>
    <phoneticPr fontId="0" type="noConversion"/>
  </si>
  <si>
    <t>BD-rate U</t>
    <phoneticPr fontId="0" type="noConversion"/>
  </si>
  <si>
    <t>BD-rate V</t>
    <phoneticPr fontId="0" type="noConversion"/>
  </si>
  <si>
    <t>Class A</t>
  </si>
  <si>
    <t>S01</t>
  </si>
  <si>
    <t xml:space="preserve">   </t>
  </si>
  <si>
    <t>4K</t>
  </si>
  <si>
    <t>Traffic</t>
  </si>
  <si>
    <t>S02</t>
  </si>
  <si>
    <t>PeopleOnStreet</t>
  </si>
  <si>
    <t>Class B</t>
  </si>
  <si>
    <t>S03</t>
  </si>
  <si>
    <t>1080p</t>
  </si>
  <si>
    <t>Kimono</t>
  </si>
  <si>
    <t>S04</t>
  </si>
  <si>
    <t>ParkScene</t>
  </si>
  <si>
    <t>S05</t>
  </si>
  <si>
    <t>Cactus</t>
  </si>
  <si>
    <t>S06</t>
  </si>
  <si>
    <t>BasketballDrive</t>
  </si>
  <si>
    <t>S07</t>
  </si>
  <si>
    <t>BQTerrace</t>
  </si>
  <si>
    <t>Class C</t>
  </si>
  <si>
    <t>S08</t>
  </si>
  <si>
    <t>WVGA</t>
  </si>
  <si>
    <t>BasketballDrill</t>
  </si>
  <si>
    <t>S09</t>
  </si>
  <si>
    <t>BQMall</t>
  </si>
  <si>
    <t>S10</t>
  </si>
  <si>
    <t>PartyScene</t>
  </si>
  <si>
    <t>S11</t>
  </si>
  <si>
    <t>RaceHorses</t>
  </si>
  <si>
    <t>Class D</t>
  </si>
  <si>
    <t>S12</t>
  </si>
  <si>
    <t>WQVGA</t>
  </si>
  <si>
    <t>BasketballPass</t>
  </si>
  <si>
    <t>S13</t>
  </si>
  <si>
    <t>BQSquare</t>
  </si>
  <si>
    <t>S14</t>
  </si>
  <si>
    <t>BlowingBubbles</t>
  </si>
  <si>
    <t>S15</t>
  </si>
  <si>
    <t>ClassE</t>
  </si>
  <si>
    <t>S16</t>
  </si>
  <si>
    <t>720p</t>
    <phoneticPr fontId="0"/>
  </si>
  <si>
    <t>Vidyo1</t>
  </si>
  <si>
    <t>S17</t>
  </si>
  <si>
    <t>Vidyo3</t>
  </si>
  <si>
    <t>S18</t>
  </si>
  <si>
    <t>Vidyo4</t>
  </si>
  <si>
    <t>Class E</t>
  </si>
  <si>
    <t>All</t>
  </si>
  <si>
    <t>Time geomean</t>
  </si>
  <si>
    <t>Time ratio</t>
  </si>
  <si>
    <t>Time sum (hours)</t>
  </si>
  <si>
    <t>HM 0.9 reference</t>
  </si>
  <si>
    <t>AQL+HDQ</t>
  </si>
</sst>
</file>

<file path=xl/styles.xml><?xml version="1.0" encoding="utf-8"?>
<styleSheet xmlns="http://schemas.openxmlformats.org/spreadsheetml/2006/main">
  <numFmts count="2">
    <numFmt numFmtId="164" formatCode="0.00_ "/>
    <numFmt numFmtId="165" formatCode="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3" xfId="0" applyFont="1" applyBorder="1" applyAlignment="1">
      <alignment horizontal="left" indent="1"/>
    </xf>
    <xf numFmtId="0" fontId="2" fillId="0" borderId="6" xfId="0" applyFont="1" applyBorder="1" applyAlignment="1">
      <alignment horizontal="center"/>
    </xf>
    <xf numFmtId="0" fontId="2" fillId="2" borderId="3" xfId="0" applyFont="1" applyFill="1" applyBorder="1" applyProtection="1"/>
    <xf numFmtId="164" fontId="2" fillId="2" borderId="0" xfId="0" applyNumberFormat="1" applyFont="1" applyFill="1" applyBorder="1"/>
    <xf numFmtId="164" fontId="2" fillId="2" borderId="7" xfId="0" applyNumberFormat="1" applyFont="1" applyFill="1" applyBorder="1"/>
    <xf numFmtId="164" fontId="2" fillId="2" borderId="8" xfId="0" applyNumberFormat="1" applyFont="1" applyFill="1" applyBorder="1"/>
    <xf numFmtId="164" fontId="4" fillId="2" borderId="3" xfId="0" applyNumberFormat="1" applyFont="1" applyFill="1" applyBorder="1" applyAlignment="1">
      <alignment horizontal="left" indent="1"/>
    </xf>
    <xf numFmtId="164" fontId="2" fillId="2" borderId="0" xfId="0" applyNumberFormat="1" applyFont="1" applyFill="1"/>
    <xf numFmtId="165" fontId="2" fillId="2" borderId="3" xfId="0" applyNumberFormat="1" applyFont="1" applyFill="1" applyBorder="1"/>
    <xf numFmtId="0" fontId="2" fillId="2" borderId="9" xfId="0" applyFont="1" applyFill="1" applyBorder="1" applyProtection="1"/>
    <xf numFmtId="164" fontId="4" fillId="2" borderId="9" xfId="0" applyNumberFormat="1" applyFont="1" applyFill="1" applyBorder="1" applyAlignment="1">
      <alignment horizontal="left" indent="1"/>
    </xf>
    <xf numFmtId="164" fontId="2" fillId="2" borderId="9" xfId="0" applyNumberFormat="1" applyFont="1" applyFill="1" applyBorder="1"/>
    <xf numFmtId="0" fontId="2" fillId="2" borderId="10" xfId="0" applyFont="1" applyFill="1" applyBorder="1" applyProtection="1"/>
    <xf numFmtId="164" fontId="2" fillId="2" borderId="11" xfId="0" applyNumberFormat="1" applyFont="1" applyFill="1" applyBorder="1"/>
    <xf numFmtId="164" fontId="2" fillId="2" borderId="12" xfId="0" applyNumberFormat="1" applyFont="1" applyFill="1" applyBorder="1"/>
    <xf numFmtId="164" fontId="2" fillId="2" borderId="13" xfId="0" applyNumberFormat="1" applyFont="1" applyFill="1" applyBorder="1"/>
    <xf numFmtId="164" fontId="4" fillId="2" borderId="10" xfId="0" applyNumberFormat="1" applyFont="1" applyFill="1" applyBorder="1" applyAlignment="1">
      <alignment horizontal="left" indent="1"/>
    </xf>
    <xf numFmtId="0" fontId="2" fillId="2" borderId="10" xfId="0" applyFont="1" applyFill="1" applyBorder="1"/>
    <xf numFmtId="164" fontId="2" fillId="2" borderId="14" xfId="0" applyNumberFormat="1" applyFont="1" applyFill="1" applyBorder="1"/>
    <xf numFmtId="0" fontId="2" fillId="0" borderId="3" xfId="0" applyFont="1" applyBorder="1" applyProtection="1"/>
    <xf numFmtId="164" fontId="2" fillId="3" borderId="0" xfId="0" applyNumberFormat="1" applyFont="1" applyFill="1" applyBorder="1"/>
    <xf numFmtId="164" fontId="2" fillId="3" borderId="0" xfId="0" applyNumberFormat="1" applyFont="1" applyFill="1" applyBorder="1" applyProtection="1">
      <protection locked="0"/>
    </xf>
    <xf numFmtId="0" fontId="5" fillId="0" borderId="0" xfId="1" applyFont="1"/>
    <xf numFmtId="164" fontId="2" fillId="3" borderId="8" xfId="0" applyNumberFormat="1" applyFont="1" applyFill="1" applyBorder="1"/>
    <xf numFmtId="164" fontId="4" fillId="0" borderId="9" xfId="0" applyNumberFormat="1" applyFont="1" applyBorder="1" applyAlignment="1">
      <alignment horizontal="left" indent="1"/>
    </xf>
    <xf numFmtId="165" fontId="2" fillId="0" borderId="3" xfId="0" applyNumberFormat="1" applyFont="1" applyBorder="1"/>
    <xf numFmtId="0" fontId="2" fillId="0" borderId="9" xfId="0" applyFont="1" applyBorder="1" applyProtection="1"/>
    <xf numFmtId="164" fontId="2" fillId="0" borderId="9" xfId="0" applyNumberFormat="1" applyFont="1" applyBorder="1"/>
    <xf numFmtId="0" fontId="2" fillId="0" borderId="10" xfId="0" applyFont="1" applyBorder="1" applyProtection="1"/>
    <xf numFmtId="164" fontId="2" fillId="3" borderId="11" xfId="0" applyNumberFormat="1" applyFont="1" applyFill="1" applyBorder="1"/>
    <xf numFmtId="164" fontId="2" fillId="3" borderId="11" xfId="0" applyNumberFormat="1" applyFont="1" applyFill="1" applyBorder="1" applyProtection="1">
      <protection locked="0"/>
    </xf>
    <xf numFmtId="164" fontId="2" fillId="3" borderId="13" xfId="0" applyNumberFormat="1" applyFont="1" applyFill="1" applyBorder="1"/>
    <xf numFmtId="0" fontId="4" fillId="0" borderId="10" xfId="0" applyFont="1" applyBorder="1" applyAlignment="1">
      <alignment horizontal="left" indent="1"/>
    </xf>
    <xf numFmtId="0" fontId="2" fillId="0" borderId="10" xfId="0" applyFont="1" applyBorder="1"/>
    <xf numFmtId="164" fontId="2" fillId="3" borderId="14" xfId="0" applyNumberFormat="1" applyFont="1" applyFill="1" applyBorder="1"/>
    <xf numFmtId="164" fontId="2" fillId="3" borderId="14" xfId="0" applyNumberFormat="1" applyFont="1" applyFill="1" applyBorder="1" applyProtection="1">
      <protection locked="0"/>
    </xf>
    <xf numFmtId="164" fontId="2" fillId="3" borderId="15" xfId="0" applyNumberFormat="1" applyFont="1" applyFill="1" applyBorder="1"/>
    <xf numFmtId="164" fontId="4" fillId="0" borderId="3" xfId="0" applyNumberFormat="1" applyFont="1" applyBorder="1" applyAlignment="1">
      <alignment horizontal="left" indent="1"/>
    </xf>
    <xf numFmtId="0" fontId="2" fillId="2" borderId="0" xfId="0" applyFont="1" applyFill="1" applyProtection="1"/>
    <xf numFmtId="0" fontId="2" fillId="2" borderId="0" xfId="0" applyFont="1" applyFill="1"/>
    <xf numFmtId="165" fontId="2" fillId="2" borderId="0" xfId="0" applyNumberFormat="1" applyFont="1" applyFill="1"/>
    <xf numFmtId="0" fontId="2" fillId="0" borderId="0" xfId="0" applyFont="1" applyProtection="1"/>
    <xf numFmtId="164" fontId="2" fillId="0" borderId="0" xfId="0" applyNumberFormat="1" applyFont="1"/>
    <xf numFmtId="165" fontId="2" fillId="0" borderId="0" xfId="0" applyNumberFormat="1" applyFont="1"/>
    <xf numFmtId="164" fontId="2" fillId="0" borderId="0" xfId="0" applyNumberFormat="1" applyFont="1" applyFill="1"/>
    <xf numFmtId="165" fontId="2" fillId="0" borderId="0" xfId="0" applyNumberFormat="1" applyFont="1" applyFill="1"/>
    <xf numFmtId="0" fontId="2" fillId="4" borderId="0" xfId="0" applyFont="1" applyFill="1" applyProtection="1"/>
    <xf numFmtId="0" fontId="2" fillId="4" borderId="0" xfId="0" applyFont="1" applyFill="1"/>
    <xf numFmtId="164" fontId="2" fillId="4" borderId="0" xfId="0" applyNumberFormat="1" applyFont="1" applyFill="1"/>
    <xf numFmtId="165" fontId="2" fillId="4" borderId="0" xfId="0" applyNumberFormat="1" applyFont="1" applyFill="1"/>
    <xf numFmtId="9" fontId="2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6">
    <dxf>
      <fill>
        <patternFill>
          <bgColor indexed="10"/>
        </patternFill>
      </fill>
    </dxf>
    <dxf>
      <fill>
        <patternFill>
          <bgColor indexed="11"/>
        </patternFill>
      </fill>
    </dxf>
    <dxf>
      <font>
        <condense val="0"/>
        <extend val="0"/>
        <color indexed="55"/>
      </font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5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83"/>
  <sheetViews>
    <sheetView tabSelected="1" topLeftCell="F58" workbookViewId="0">
      <selection activeCell="R82" sqref="R82"/>
    </sheetView>
  </sheetViews>
  <sheetFormatPr defaultRowHeight="15"/>
  <sheetData>
    <row r="1" spans="1:21" ht="15.75" thickBot="1">
      <c r="A1" s="1"/>
      <c r="B1" s="1"/>
      <c r="C1" s="1"/>
      <c r="D1" s="57" t="s">
        <v>63</v>
      </c>
      <c r="E1" s="58"/>
      <c r="F1" s="58"/>
      <c r="G1" s="58"/>
      <c r="H1" s="58"/>
      <c r="I1" s="58"/>
      <c r="J1" s="58"/>
      <c r="K1" s="58"/>
      <c r="L1" s="59" t="s">
        <v>64</v>
      </c>
      <c r="M1" s="60"/>
      <c r="N1" s="60"/>
      <c r="O1" s="60"/>
      <c r="P1" s="60"/>
      <c r="Q1" s="60"/>
      <c r="R1" s="60"/>
      <c r="S1" s="60"/>
      <c r="T1" s="1"/>
      <c r="U1" s="1"/>
    </row>
    <row r="2" spans="1:21" ht="15.75" thickBot="1">
      <c r="A2" s="1"/>
      <c r="B2" s="1"/>
      <c r="C2" s="2" t="s">
        <v>0</v>
      </c>
      <c r="D2" s="3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5" t="s">
        <v>7</v>
      </c>
      <c r="K2" s="6" t="str">
        <f>IF(COUNTIF(K3:K74,"!"),COUNTIF(K3:K74,"!"),"")</f>
        <v/>
      </c>
      <c r="L2" s="4" t="s">
        <v>1</v>
      </c>
      <c r="M2" s="4" t="s">
        <v>2</v>
      </c>
      <c r="N2" s="4" t="s">
        <v>3</v>
      </c>
      <c r="O2" s="4" t="s">
        <v>4</v>
      </c>
      <c r="P2" s="4" t="s">
        <v>8</v>
      </c>
      <c r="Q2" s="4" t="s">
        <v>6</v>
      </c>
      <c r="R2" s="4" t="s">
        <v>7</v>
      </c>
      <c r="S2" s="7" t="s">
        <v>9</v>
      </c>
      <c r="T2" s="7" t="s">
        <v>10</v>
      </c>
      <c r="U2" s="7" t="s">
        <v>11</v>
      </c>
    </row>
    <row r="3" spans="1:21">
      <c r="A3" s="8" t="s">
        <v>12</v>
      </c>
      <c r="B3" s="8" t="s">
        <v>13</v>
      </c>
      <c r="C3" s="8">
        <v>22</v>
      </c>
      <c r="D3" s="10"/>
      <c r="E3" s="9"/>
      <c r="F3" s="9"/>
      <c r="G3" s="9"/>
      <c r="H3" s="9"/>
      <c r="I3" s="9"/>
      <c r="J3" s="11"/>
      <c r="K3" s="12" t="e">
        <f>IF(OR(AND(D3="",E3="",F3="",G3=""),AND(#REF!=D3,A3=E3,B3=F3,C3=G3)),"","!")</f>
        <v>#REF!</v>
      </c>
      <c r="L3" s="9" t="s">
        <v>14</v>
      </c>
      <c r="M3" s="9"/>
      <c r="N3" s="9"/>
      <c r="O3" s="9"/>
      <c r="P3" s="9"/>
      <c r="Q3" s="13"/>
      <c r="R3" s="13"/>
      <c r="S3" s="14"/>
      <c r="T3" s="14"/>
      <c r="U3" s="14"/>
    </row>
    <row r="4" spans="1:21">
      <c r="A4" s="15" t="s">
        <v>15</v>
      </c>
      <c r="B4" s="15" t="s">
        <v>16</v>
      </c>
      <c r="C4" s="15">
        <v>27</v>
      </c>
      <c r="D4" s="10"/>
      <c r="E4" s="9"/>
      <c r="F4" s="9"/>
      <c r="G4" s="9"/>
      <c r="H4" s="9"/>
      <c r="I4" s="9"/>
      <c r="J4" s="11"/>
      <c r="K4" s="16" t="e">
        <f t="shared" ref="K4" si="0">IF(OR(AND(D4="",E4="",F4="",G4=""),AND(#REF!=D4,A4=E4,B4=F4,C4=G4)),"","!")</f>
        <v>#REF!</v>
      </c>
      <c r="L4" s="9"/>
      <c r="M4" s="9"/>
      <c r="N4" s="9"/>
      <c r="O4" s="9"/>
      <c r="P4" s="9"/>
      <c r="Q4" s="13"/>
      <c r="R4" s="13"/>
      <c r="S4" s="17"/>
      <c r="T4" s="17"/>
      <c r="U4" s="17"/>
    </row>
    <row r="5" spans="1:21">
      <c r="A5" s="15"/>
      <c r="B5" s="15"/>
      <c r="C5" s="15">
        <v>32</v>
      </c>
      <c r="D5" s="10"/>
      <c r="E5" s="9"/>
      <c r="F5" s="9"/>
      <c r="G5" s="9"/>
      <c r="H5" s="9"/>
      <c r="I5" s="9"/>
      <c r="J5" s="11"/>
      <c r="K5" s="16" t="e">
        <f t="shared" ref="K5" si="1">IF(OR(AND(D5="",E5="",F5="",G5=""),AND(#REF!=D5,A5=E5,B5=F5,C5=G5)),"","!")</f>
        <v>#REF!</v>
      </c>
      <c r="L5" s="9"/>
      <c r="M5" s="9"/>
      <c r="N5" s="9"/>
      <c r="O5" s="9"/>
      <c r="P5" s="9"/>
      <c r="Q5" s="13"/>
      <c r="R5" s="13"/>
      <c r="S5" s="17"/>
      <c r="T5" s="17"/>
      <c r="U5" s="17"/>
    </row>
    <row r="6" spans="1:21" ht="15.75" thickBot="1">
      <c r="A6" s="15"/>
      <c r="B6" s="18"/>
      <c r="C6" s="18">
        <v>37</v>
      </c>
      <c r="D6" s="20"/>
      <c r="E6" s="19"/>
      <c r="F6" s="19"/>
      <c r="G6" s="19"/>
      <c r="H6" s="19"/>
      <c r="I6" s="19"/>
      <c r="J6" s="21"/>
      <c r="K6" s="22" t="e">
        <f t="shared" ref="K6" si="2">IF(OR(AND(D6="",E6="",F6="",G6=""),AND(#REF!=D6,A6=E6,B6=F6,C6=G6)),"","!")</f>
        <v>#REF!</v>
      </c>
      <c r="L6" s="19"/>
      <c r="M6" s="19"/>
      <c r="N6" s="19"/>
      <c r="O6" s="19"/>
      <c r="P6" s="19"/>
      <c r="Q6" s="19"/>
      <c r="R6" s="19"/>
      <c r="S6" s="23"/>
      <c r="T6" s="23"/>
      <c r="U6" s="23"/>
    </row>
    <row r="7" spans="1:21">
      <c r="A7" s="15"/>
      <c r="B7" s="15" t="s">
        <v>17</v>
      </c>
      <c r="C7" s="8">
        <v>22</v>
      </c>
      <c r="D7" s="10"/>
      <c r="E7" s="9"/>
      <c r="F7" s="9"/>
      <c r="G7" s="9"/>
      <c r="H7" s="9"/>
      <c r="I7" s="9"/>
      <c r="J7" s="11"/>
      <c r="K7" s="16" t="e">
        <f>IF(OR(AND(D7="",E7="",F7="",G7=""),AND(#REF!=D7,A7=E7,B7=F7,C7=G7)),"","!")</f>
        <v>#REF!</v>
      </c>
      <c r="L7" s="24"/>
      <c r="M7" s="24"/>
      <c r="N7" s="24"/>
      <c r="O7" s="24"/>
      <c r="P7" s="9"/>
      <c r="Q7" s="13"/>
      <c r="R7" s="13"/>
      <c r="S7" s="14"/>
      <c r="T7" s="14"/>
      <c r="U7" s="14"/>
    </row>
    <row r="8" spans="1:21">
      <c r="A8" s="15"/>
      <c r="B8" s="15" t="s">
        <v>18</v>
      </c>
      <c r="C8" s="15">
        <v>27</v>
      </c>
      <c r="D8" s="10"/>
      <c r="E8" s="9"/>
      <c r="F8" s="9"/>
      <c r="G8" s="9"/>
      <c r="H8" s="9"/>
      <c r="I8" s="9"/>
      <c r="J8" s="11"/>
      <c r="K8" s="16" t="e">
        <f t="shared" ref="K8" si="3">IF(OR(AND(D8="",E8="",F8="",G8=""),AND(#REF!=D8,A8=E8,B8=F8,C8=G8)),"","!")</f>
        <v>#REF!</v>
      </c>
      <c r="L8" s="9"/>
      <c r="M8" s="9"/>
      <c r="N8" s="9"/>
      <c r="O8" s="9"/>
      <c r="P8" s="9"/>
      <c r="Q8" s="13"/>
      <c r="R8" s="13"/>
      <c r="S8" s="17"/>
      <c r="T8" s="17"/>
      <c r="U8" s="17"/>
    </row>
    <row r="9" spans="1:21">
      <c r="A9" s="15"/>
      <c r="B9" s="15"/>
      <c r="C9" s="15">
        <v>32</v>
      </c>
      <c r="D9" s="10"/>
      <c r="E9" s="9"/>
      <c r="F9" s="9"/>
      <c r="G9" s="9"/>
      <c r="H9" s="9"/>
      <c r="I9" s="9"/>
      <c r="J9" s="11"/>
      <c r="K9" s="16" t="e">
        <f t="shared" ref="K9" si="4">IF(OR(AND(D9="",E9="",F9="",G9=""),AND(#REF!=D9,A9=E9,B9=F9,C9=G9)),"","!")</f>
        <v>#REF!</v>
      </c>
      <c r="L9" s="9"/>
      <c r="M9" s="9"/>
      <c r="N9" s="9"/>
      <c r="O9" s="9"/>
      <c r="P9" s="9"/>
      <c r="Q9" s="13"/>
      <c r="R9" s="13"/>
      <c r="S9" s="17"/>
      <c r="T9" s="17"/>
      <c r="U9" s="17"/>
    </row>
    <row r="10" spans="1:21" ht="15.75" thickBot="1">
      <c r="A10" s="18"/>
      <c r="B10" s="18"/>
      <c r="C10" s="18">
        <v>37</v>
      </c>
      <c r="D10" s="20"/>
      <c r="E10" s="19"/>
      <c r="F10" s="19"/>
      <c r="G10" s="19"/>
      <c r="H10" s="19"/>
      <c r="I10" s="19"/>
      <c r="J10" s="21"/>
      <c r="K10" s="22" t="e">
        <f t="shared" ref="K10" si="5">IF(OR(AND(D10="",E10="",F10="",G10=""),AND(#REF!=D10,A10=E10,B10=F10,C10=G10)),"","!")</f>
        <v>#REF!</v>
      </c>
      <c r="L10" s="19"/>
      <c r="M10" s="19"/>
      <c r="N10" s="19"/>
      <c r="O10" s="19"/>
      <c r="P10" s="19"/>
      <c r="Q10" s="19"/>
      <c r="R10" s="19"/>
      <c r="S10" s="23"/>
      <c r="T10" s="23"/>
      <c r="U10" s="23"/>
    </row>
    <row r="11" spans="1:21">
      <c r="A11" s="25" t="s">
        <v>19</v>
      </c>
      <c r="B11" s="25" t="s">
        <v>20</v>
      </c>
      <c r="C11" s="25">
        <v>22</v>
      </c>
      <c r="D11" s="27">
        <v>6273.0335999999998</v>
      </c>
      <c r="E11" s="27">
        <v>41.594200000000001</v>
      </c>
      <c r="F11" s="27">
        <v>43.180500000000002</v>
      </c>
      <c r="G11" s="27">
        <v>44.487000000000002</v>
      </c>
      <c r="H11" s="28">
        <v>21324.09</v>
      </c>
      <c r="I11" s="28">
        <v>22.87</v>
      </c>
      <c r="J11" s="29">
        <f t="shared" ref="J11:J74" si="6">H11/3600</f>
        <v>5.9233583333333337</v>
      </c>
      <c r="K11" s="30" t="e">
        <f>IF(OR(AND(D11="",E11="",F11="",G11=""),AND(#REF!=D11,A11=E11,B11=F11,C11=G11)),"","!")</f>
        <v>#REF!</v>
      </c>
      <c r="L11" s="28">
        <v>6367.9584000000004</v>
      </c>
      <c r="M11" s="28">
        <v>41.640099999999997</v>
      </c>
      <c r="N11" s="28">
        <v>43.259700000000002</v>
      </c>
      <c r="O11" s="28">
        <v>44.589100000000002</v>
      </c>
      <c r="P11" s="28">
        <v>19276.36</v>
      </c>
      <c r="Q11" s="28">
        <v>23.07</v>
      </c>
      <c r="R11" s="26">
        <f t="shared" ref="R11:R74" si="7">P11/3600</f>
        <v>5.3545444444444446</v>
      </c>
      <c r="S11" s="31">
        <v>-2.1853356095081655</v>
      </c>
      <c r="T11" s="31">
        <v>-3.1512521527741311</v>
      </c>
      <c r="U11" s="31">
        <v>-1.894731225047519</v>
      </c>
    </row>
    <row r="12" spans="1:21">
      <c r="A12" s="32" t="s">
        <v>21</v>
      </c>
      <c r="B12" s="32" t="s">
        <v>22</v>
      </c>
      <c r="C12" s="32">
        <v>27</v>
      </c>
      <c r="D12" s="27">
        <v>3118.6831999999999</v>
      </c>
      <c r="E12" s="27">
        <v>39.7303</v>
      </c>
      <c r="F12" s="27">
        <v>41.578200000000002</v>
      </c>
      <c r="G12" s="27">
        <v>42.645800000000001</v>
      </c>
      <c r="H12" s="28">
        <v>19952.8</v>
      </c>
      <c r="I12" s="28">
        <v>20.28</v>
      </c>
      <c r="J12" s="29">
        <f t="shared" si="6"/>
        <v>5.5424444444444445</v>
      </c>
      <c r="K12" s="30" t="e">
        <f t="shared" ref="K12" si="8">IF(OR(AND(D12="",E12="",F12="",G12=""),AND(#REF!=D12,A12=E12,B12=F12,C12=G12)),"","!")</f>
        <v>#REF!</v>
      </c>
      <c r="L12" s="28">
        <v>3137.5823999999998</v>
      </c>
      <c r="M12" s="28">
        <v>39.825099999999999</v>
      </c>
      <c r="N12" s="28">
        <v>41.640999999999998</v>
      </c>
      <c r="O12" s="28">
        <v>42.695900000000002</v>
      </c>
      <c r="P12" s="28">
        <v>18117.97</v>
      </c>
      <c r="Q12" s="28">
        <v>21.29</v>
      </c>
      <c r="R12" s="26">
        <f t="shared" si="7"/>
        <v>5.0327694444444449</v>
      </c>
      <c r="S12" s="33"/>
      <c r="T12" s="33"/>
      <c r="U12" s="33"/>
    </row>
    <row r="13" spans="1:21">
      <c r="A13" s="32"/>
      <c r="B13" s="32"/>
      <c r="C13" s="32">
        <v>32</v>
      </c>
      <c r="D13" s="27">
        <v>1597.5552</v>
      </c>
      <c r="E13" s="27">
        <v>37.452500000000001</v>
      </c>
      <c r="F13" s="27">
        <v>40.0702</v>
      </c>
      <c r="G13" s="27">
        <v>41.203699999999998</v>
      </c>
      <c r="H13" s="28">
        <v>18970.02</v>
      </c>
      <c r="I13" s="28">
        <v>18.18</v>
      </c>
      <c r="J13" s="29">
        <f t="shared" si="6"/>
        <v>5.26945</v>
      </c>
      <c r="K13" s="30" t="e">
        <f t="shared" ref="K13" si="9">IF(OR(AND(D13="",E13="",F13="",G13=""),AND(#REF!=D13,A13=E13,B13=F13,C13=G13)),"","!")</f>
        <v>#REF!</v>
      </c>
      <c r="L13" s="28">
        <v>1624.8136</v>
      </c>
      <c r="M13" s="28">
        <v>37.608499999999999</v>
      </c>
      <c r="N13" s="28">
        <v>40.164700000000003</v>
      </c>
      <c r="O13" s="28">
        <v>41.248899999999999</v>
      </c>
      <c r="P13" s="28">
        <v>17330.509999999998</v>
      </c>
      <c r="Q13" s="28">
        <v>21.79</v>
      </c>
      <c r="R13" s="26">
        <f t="shared" si="7"/>
        <v>4.8140305555555551</v>
      </c>
      <c r="S13" s="33"/>
      <c r="T13" s="33"/>
      <c r="U13" s="33"/>
    </row>
    <row r="14" spans="1:21" ht="15.75" thickBot="1">
      <c r="A14" s="32"/>
      <c r="B14" s="34"/>
      <c r="C14" s="34">
        <v>37</v>
      </c>
      <c r="D14" s="36">
        <v>782.60720000000003</v>
      </c>
      <c r="E14" s="36">
        <v>34.835500000000003</v>
      </c>
      <c r="F14" s="36">
        <v>38.7502</v>
      </c>
      <c r="G14" s="36">
        <v>40.185200000000002</v>
      </c>
      <c r="H14" s="28">
        <v>18259.650000000001</v>
      </c>
      <c r="I14" s="28">
        <v>17.39</v>
      </c>
      <c r="J14" s="37">
        <f t="shared" si="6"/>
        <v>5.0721250000000007</v>
      </c>
      <c r="K14" s="38" t="e">
        <f t="shared" ref="K14" si="10">IF(OR(AND(D14="",E14="",F14="",G14=""),AND(#REF!=D14,A14=E14,B14=F14,C14=G14)),"","!")</f>
        <v>#REF!</v>
      </c>
      <c r="L14" s="28">
        <v>787.9</v>
      </c>
      <c r="M14" s="28">
        <v>34.923699999999997</v>
      </c>
      <c r="N14" s="28">
        <v>38.9206</v>
      </c>
      <c r="O14" s="28">
        <v>40.253900000000002</v>
      </c>
      <c r="P14" s="28">
        <v>16728.939999999999</v>
      </c>
      <c r="Q14" s="28">
        <v>18.95</v>
      </c>
      <c r="R14" s="35">
        <f t="shared" si="7"/>
        <v>4.6469277777777771</v>
      </c>
      <c r="S14" s="39"/>
      <c r="T14" s="39"/>
      <c r="U14" s="39"/>
    </row>
    <row r="15" spans="1:21">
      <c r="A15" s="32"/>
      <c r="B15" s="25" t="s">
        <v>23</v>
      </c>
      <c r="C15" s="25">
        <v>22</v>
      </c>
      <c r="D15" s="41">
        <v>10655.64</v>
      </c>
      <c r="E15" s="41">
        <v>39.6342</v>
      </c>
      <c r="F15" s="41">
        <v>41.679099999999998</v>
      </c>
      <c r="G15" s="41">
        <v>42.552900000000001</v>
      </c>
      <c r="H15" s="28">
        <v>20174.259999999998</v>
      </c>
      <c r="I15" s="28">
        <v>25.62</v>
      </c>
      <c r="J15" s="42">
        <f t="shared" si="6"/>
        <v>5.6039611111111105</v>
      </c>
      <c r="K15" s="43" t="e">
        <f>IF(OR(AND(D15="",E15="",F15="",G15=""),AND(#REF!=D15,A15=E15,B15=F15,C15=G15)),"","!")</f>
        <v>#REF!</v>
      </c>
      <c r="L15" s="28">
        <v>10772.2592</v>
      </c>
      <c r="M15" s="28">
        <v>39.700699999999998</v>
      </c>
      <c r="N15" s="28">
        <v>41.716799999999999</v>
      </c>
      <c r="O15" s="28">
        <v>42.576900000000002</v>
      </c>
      <c r="P15" s="28">
        <v>17983.79</v>
      </c>
      <c r="Q15" s="28">
        <v>27.33</v>
      </c>
      <c r="R15" s="40">
        <f t="shared" si="7"/>
        <v>4.9954972222222223</v>
      </c>
      <c r="S15" s="31">
        <v>-1.6237971500904225</v>
      </c>
      <c r="T15" s="31">
        <v>-3.2372889929757287</v>
      </c>
      <c r="U15" s="31">
        <v>-0.55389657925233315</v>
      </c>
    </row>
    <row r="16" spans="1:21">
      <c r="A16" s="32"/>
      <c r="B16" s="32" t="s">
        <v>24</v>
      </c>
      <c r="C16" s="32">
        <v>27</v>
      </c>
      <c r="D16" s="27">
        <v>4315.2168000000001</v>
      </c>
      <c r="E16" s="27">
        <v>36.591099999999997</v>
      </c>
      <c r="F16" s="27">
        <v>39.369300000000003</v>
      </c>
      <c r="G16" s="27">
        <v>40.4</v>
      </c>
      <c r="H16" s="28">
        <v>18739.32</v>
      </c>
      <c r="I16" s="28">
        <v>21.33</v>
      </c>
      <c r="J16" s="29">
        <f t="shared" si="6"/>
        <v>5.2053666666666665</v>
      </c>
      <c r="K16" s="30" t="e">
        <f t="shared" ref="K16" si="11">IF(OR(AND(D16="",E16="",F16="",G16=""),AND(#REF!=D16,A16=E16,B16=F16,C16=G16)),"","!")</f>
        <v>#REF!</v>
      </c>
      <c r="L16" s="28">
        <v>4329.5816000000004</v>
      </c>
      <c r="M16" s="28">
        <v>36.672899999999998</v>
      </c>
      <c r="N16" s="28">
        <v>39.428699999999999</v>
      </c>
      <c r="O16" s="28">
        <v>40.392499999999998</v>
      </c>
      <c r="P16" s="28">
        <v>16896.43</v>
      </c>
      <c r="Q16" s="28">
        <v>21.32</v>
      </c>
      <c r="R16" s="26">
        <f t="shared" si="7"/>
        <v>4.6934527777777779</v>
      </c>
      <c r="S16" s="33"/>
      <c r="T16" s="33"/>
      <c r="U16" s="33"/>
    </row>
    <row r="17" spans="1:21">
      <c r="A17" s="32"/>
      <c r="B17" s="32"/>
      <c r="C17" s="32">
        <v>32</v>
      </c>
      <c r="D17" s="27">
        <v>1770.48</v>
      </c>
      <c r="E17" s="27">
        <v>33.728999999999999</v>
      </c>
      <c r="F17" s="27">
        <v>37.452800000000003</v>
      </c>
      <c r="G17" s="27">
        <v>38.982300000000002</v>
      </c>
      <c r="H17" s="28">
        <v>17837.02</v>
      </c>
      <c r="I17" s="28">
        <v>19.64</v>
      </c>
      <c r="J17" s="29">
        <f t="shared" si="6"/>
        <v>4.9547277777777783</v>
      </c>
      <c r="K17" s="30" t="e">
        <f t="shared" ref="K17" si="12">IF(OR(AND(D17="",E17="",F17="",G17=""),AND(#REF!=D17,A17=E17,B17=F17,C17=G17)),"","!")</f>
        <v>#REF!</v>
      </c>
      <c r="L17" s="28">
        <v>1800.3488</v>
      </c>
      <c r="M17" s="28">
        <v>33.834499999999998</v>
      </c>
      <c r="N17" s="28">
        <v>37.576599999999999</v>
      </c>
      <c r="O17" s="28">
        <v>39.006100000000004</v>
      </c>
      <c r="P17" s="28">
        <v>16169.19</v>
      </c>
      <c r="Q17" s="28">
        <v>18.27</v>
      </c>
      <c r="R17" s="26">
        <f t="shared" si="7"/>
        <v>4.4914416666666668</v>
      </c>
      <c r="S17" s="33"/>
      <c r="T17" s="33"/>
      <c r="U17" s="33"/>
    </row>
    <row r="18" spans="1:21" ht="15.75" thickBot="1">
      <c r="A18" s="32"/>
      <c r="B18" s="34"/>
      <c r="C18" s="34">
        <v>37</v>
      </c>
      <c r="D18" s="36">
        <v>730.61919999999998</v>
      </c>
      <c r="E18" s="36">
        <v>31.1081</v>
      </c>
      <c r="F18" s="36">
        <v>35.9497</v>
      </c>
      <c r="G18" s="36">
        <v>38.020099999999999</v>
      </c>
      <c r="H18" s="28">
        <v>17174.57</v>
      </c>
      <c r="I18" s="28">
        <v>16.32</v>
      </c>
      <c r="J18" s="37">
        <f t="shared" si="6"/>
        <v>4.7707138888888885</v>
      </c>
      <c r="K18" s="38" t="e">
        <f t="shared" ref="K18" si="13">IF(OR(AND(D18="",E18="",F18="",G18=""),AND(#REF!=D18,A18=E18,B18=F18,C18=G18)),"","!")</f>
        <v>#REF!</v>
      </c>
      <c r="L18" s="28">
        <v>739.52080000000001</v>
      </c>
      <c r="M18" s="28">
        <v>31.1557</v>
      </c>
      <c r="N18" s="28">
        <v>36.097000000000001</v>
      </c>
      <c r="O18" s="28">
        <v>38.093800000000002</v>
      </c>
      <c r="P18" s="28">
        <v>15675.63</v>
      </c>
      <c r="Q18" s="28">
        <v>16.75</v>
      </c>
      <c r="R18" s="35">
        <f t="shared" si="7"/>
        <v>4.3543416666666666</v>
      </c>
      <c r="S18" s="39"/>
      <c r="T18" s="39"/>
      <c r="U18" s="39"/>
    </row>
    <row r="19" spans="1:21">
      <c r="A19" s="32"/>
      <c r="B19" s="25" t="s">
        <v>25</v>
      </c>
      <c r="C19" s="25">
        <v>22</v>
      </c>
      <c r="D19" s="41">
        <v>25286.143199999999</v>
      </c>
      <c r="E19" s="41">
        <v>38.667700000000004</v>
      </c>
      <c r="F19" s="41">
        <v>40.213700000000003</v>
      </c>
      <c r="G19" s="41">
        <v>43.046700000000001</v>
      </c>
      <c r="H19" s="28">
        <v>41582.870000000003</v>
      </c>
      <c r="I19" s="28">
        <v>50.56</v>
      </c>
      <c r="J19" s="42">
        <f t="shared" si="6"/>
        <v>11.550797222222222</v>
      </c>
      <c r="K19" s="43" t="e">
        <f>IF(OR(AND(D19="",E19="",F19="",G19=""),AND(#REF!=D19,A19=E19,B19=F19,C19=G19)),"","!")</f>
        <v>#REF!</v>
      </c>
      <c r="L19" s="28">
        <v>27642.124800000001</v>
      </c>
      <c r="M19" s="28">
        <v>38.752499999999998</v>
      </c>
      <c r="N19" s="28">
        <v>40.308100000000003</v>
      </c>
      <c r="O19" s="28">
        <v>43.036499999999997</v>
      </c>
      <c r="P19" s="28">
        <v>37204.65</v>
      </c>
      <c r="Q19" s="28">
        <v>51.34</v>
      </c>
      <c r="R19" s="40">
        <f t="shared" si="7"/>
        <v>10.334625000000001</v>
      </c>
      <c r="S19" s="31">
        <v>8.8071389954436086E-2</v>
      </c>
      <c r="T19" s="31">
        <v>-1.8077121790589845</v>
      </c>
      <c r="U19" s="31">
        <v>-2.4493113433691538</v>
      </c>
    </row>
    <row r="20" spans="1:21">
      <c r="A20" s="32"/>
      <c r="B20" s="32" t="s">
        <v>26</v>
      </c>
      <c r="C20" s="32">
        <v>27</v>
      </c>
      <c r="D20" s="27">
        <v>8083.4351999999999</v>
      </c>
      <c r="E20" s="27">
        <v>36.512900000000002</v>
      </c>
      <c r="F20" s="27">
        <v>38.733199999999997</v>
      </c>
      <c r="G20" s="27">
        <v>40.934899999999999</v>
      </c>
      <c r="H20" s="28">
        <v>37602.01</v>
      </c>
      <c r="I20" s="28">
        <v>39.369999999999997</v>
      </c>
      <c r="J20" s="29">
        <f t="shared" si="6"/>
        <v>10.445002777777779</v>
      </c>
      <c r="K20" s="30" t="e">
        <f t="shared" ref="K20" si="14">IF(OR(AND(D20="",E20="",F20="",G20=""),AND(#REF!=D20,A20=E20,B20=F20,C20=G20)),"","!")</f>
        <v>#REF!</v>
      </c>
      <c r="L20" s="28">
        <v>8284.4768000000004</v>
      </c>
      <c r="M20" s="28">
        <v>36.576900000000002</v>
      </c>
      <c r="N20" s="28">
        <v>38.735100000000003</v>
      </c>
      <c r="O20" s="28">
        <v>40.982700000000001</v>
      </c>
      <c r="P20" s="28">
        <v>33917.699999999997</v>
      </c>
      <c r="Q20" s="28">
        <v>40.049999999999997</v>
      </c>
      <c r="R20" s="26">
        <f t="shared" si="7"/>
        <v>9.4215833333333325</v>
      </c>
      <c r="S20" s="33"/>
      <c r="T20" s="33"/>
      <c r="U20" s="33"/>
    </row>
    <row r="21" spans="1:21">
      <c r="A21" s="32"/>
      <c r="B21" s="32"/>
      <c r="C21" s="32">
        <v>32</v>
      </c>
      <c r="D21" s="27">
        <v>3693.596</v>
      </c>
      <c r="E21" s="27">
        <v>34.299700000000001</v>
      </c>
      <c r="F21" s="27">
        <v>37.546399999999998</v>
      </c>
      <c r="G21" s="27">
        <v>38.960500000000003</v>
      </c>
      <c r="H21" s="28">
        <v>35890.660000000003</v>
      </c>
      <c r="I21" s="28">
        <v>34.840000000000003</v>
      </c>
      <c r="J21" s="29">
        <f t="shared" si="6"/>
        <v>9.9696277777777791</v>
      </c>
      <c r="K21" s="30" t="e">
        <f t="shared" ref="K21" si="15">IF(OR(AND(D21="",E21="",F21="",G21=""),AND(#REF!=D21,A21=E21,B21=F21,C21=G21)),"","!")</f>
        <v>#REF!</v>
      </c>
      <c r="L21" s="28">
        <v>3792.7192</v>
      </c>
      <c r="M21" s="28">
        <v>34.399099999999997</v>
      </c>
      <c r="N21" s="28">
        <v>37.663899999999998</v>
      </c>
      <c r="O21" s="28">
        <v>39.178699999999999</v>
      </c>
      <c r="P21" s="28">
        <v>32302.7</v>
      </c>
      <c r="Q21" s="28">
        <v>35.36</v>
      </c>
      <c r="R21" s="26">
        <f t="shared" si="7"/>
        <v>8.9729722222222232</v>
      </c>
      <c r="S21" s="33"/>
      <c r="T21" s="33"/>
      <c r="U21" s="33"/>
    </row>
    <row r="22" spans="1:21" ht="15.75" thickBot="1">
      <c r="A22" s="32"/>
      <c r="B22" s="34"/>
      <c r="C22" s="34">
        <v>37</v>
      </c>
      <c r="D22" s="36">
        <v>1734.9752000000001</v>
      </c>
      <c r="E22" s="36">
        <v>31.920300000000001</v>
      </c>
      <c r="F22" s="36">
        <v>36.300800000000002</v>
      </c>
      <c r="G22" s="36">
        <v>36.907899999999998</v>
      </c>
      <c r="H22" s="28">
        <v>34653.480000000003</v>
      </c>
      <c r="I22" s="28">
        <v>31.88</v>
      </c>
      <c r="J22" s="37">
        <f t="shared" si="6"/>
        <v>9.6259666666666668</v>
      </c>
      <c r="K22" s="38" t="e">
        <f t="shared" ref="K22" si="16">IF(OR(AND(D22="",E22="",F22="",G22=""),AND(#REF!=D22,A22=E22,B22=F22,C22=G22)),"","!")</f>
        <v>#REF!</v>
      </c>
      <c r="L22" s="28">
        <v>1773.1007999999999</v>
      </c>
      <c r="M22" s="28">
        <v>31.985700000000001</v>
      </c>
      <c r="N22" s="28">
        <v>36.587400000000002</v>
      </c>
      <c r="O22" s="28">
        <v>37.4176</v>
      </c>
      <c r="P22" s="28">
        <v>31244.11</v>
      </c>
      <c r="Q22" s="28">
        <v>32.42</v>
      </c>
      <c r="R22" s="35">
        <f t="shared" si="7"/>
        <v>8.6789194444444444</v>
      </c>
      <c r="S22" s="39"/>
      <c r="T22" s="39"/>
      <c r="U22" s="39"/>
    </row>
    <row r="23" spans="1:21">
      <c r="A23" s="32"/>
      <c r="B23" s="25" t="s">
        <v>27</v>
      </c>
      <c r="C23" s="25">
        <v>22</v>
      </c>
      <c r="D23" s="41">
        <v>25152.966400000001</v>
      </c>
      <c r="E23" s="41">
        <v>39.413899999999998</v>
      </c>
      <c r="F23" s="41">
        <v>43.506300000000003</v>
      </c>
      <c r="G23" s="41">
        <v>44.6723</v>
      </c>
      <c r="H23" s="28">
        <v>47632.6</v>
      </c>
      <c r="I23" s="28">
        <v>59.06</v>
      </c>
      <c r="J23" s="42">
        <f t="shared" si="6"/>
        <v>13.231277777777777</v>
      </c>
      <c r="K23" s="43" t="e">
        <f>IF(OR(AND(D23="",E23="",F23="",G23=""),AND(#REF!=D23,A23=E23,B23=F23,C23=G23)),"","!")</f>
        <v>#REF!</v>
      </c>
      <c r="L23" s="28">
        <v>27049.356</v>
      </c>
      <c r="M23" s="28">
        <v>39.524299999999997</v>
      </c>
      <c r="N23" s="28">
        <v>43.511499999999998</v>
      </c>
      <c r="O23" s="28">
        <v>44.679400000000001</v>
      </c>
      <c r="P23" s="28">
        <v>42290.66</v>
      </c>
      <c r="Q23" s="28">
        <v>57.37</v>
      </c>
      <c r="R23" s="40">
        <f t="shared" si="7"/>
        <v>11.747405555555556</v>
      </c>
      <c r="S23" s="31">
        <v>-0.64891315525604787</v>
      </c>
      <c r="T23" s="31">
        <v>-0.64294433462817047</v>
      </c>
      <c r="U23" s="31">
        <v>-2.6581641892785557</v>
      </c>
    </row>
    <row r="24" spans="1:21">
      <c r="A24" s="32"/>
      <c r="B24" s="32" t="s">
        <v>28</v>
      </c>
      <c r="C24" s="32">
        <v>27</v>
      </c>
      <c r="D24" s="27">
        <v>9465.2135999999991</v>
      </c>
      <c r="E24" s="27">
        <v>37.516100000000002</v>
      </c>
      <c r="F24" s="27">
        <v>41.9482</v>
      </c>
      <c r="G24" s="27">
        <v>42.462200000000003</v>
      </c>
      <c r="H24" s="28">
        <v>43564.34</v>
      </c>
      <c r="I24" s="28">
        <v>45.67</v>
      </c>
      <c r="J24" s="29">
        <f t="shared" si="6"/>
        <v>12.101205555555554</v>
      </c>
      <c r="K24" s="30" t="e">
        <f t="shared" ref="K24" si="17">IF(OR(AND(D24="",E24="",F24="",G24=""),AND(#REF!=D24,A24=E24,B24=F24,C24=G24)),"","!")</f>
        <v>#REF!</v>
      </c>
      <c r="L24" s="28">
        <v>9727.4320000000007</v>
      </c>
      <c r="M24" s="28">
        <v>37.590800000000002</v>
      </c>
      <c r="N24" s="28">
        <v>41.966099999999997</v>
      </c>
      <c r="O24" s="28">
        <v>42.536000000000001</v>
      </c>
      <c r="P24" s="28">
        <v>39060.83</v>
      </c>
      <c r="Q24" s="28">
        <v>45.34</v>
      </c>
      <c r="R24" s="26">
        <f t="shared" si="7"/>
        <v>10.850230555555555</v>
      </c>
      <c r="S24" s="33"/>
      <c r="T24" s="33"/>
      <c r="U24" s="33"/>
    </row>
    <row r="25" spans="1:21">
      <c r="A25" s="32"/>
      <c r="B25" s="32"/>
      <c r="C25" s="32">
        <v>32</v>
      </c>
      <c r="D25" s="27">
        <v>4556.4727999999996</v>
      </c>
      <c r="E25" s="27">
        <v>35.628100000000003</v>
      </c>
      <c r="F25" s="27">
        <v>40.220100000000002</v>
      </c>
      <c r="G25" s="27">
        <v>40.138300000000001</v>
      </c>
      <c r="H25" s="28">
        <v>40801.15</v>
      </c>
      <c r="I25" s="28">
        <v>44.66</v>
      </c>
      <c r="J25" s="29">
        <f t="shared" si="6"/>
        <v>11.333652777777779</v>
      </c>
      <c r="K25" s="30" t="e">
        <f t="shared" ref="K25" si="18">IF(OR(AND(D25="",E25="",F25="",G25=""),AND(#REF!=D25,A25=E25,B25=F25,C25=G25)),"","!")</f>
        <v>#REF!</v>
      </c>
      <c r="L25" s="28">
        <v>4680.3912</v>
      </c>
      <c r="M25" s="28">
        <v>35.741300000000003</v>
      </c>
      <c r="N25" s="28">
        <v>40.345500000000001</v>
      </c>
      <c r="O25" s="28">
        <v>40.399299999999997</v>
      </c>
      <c r="P25" s="28">
        <v>36849.589999999997</v>
      </c>
      <c r="Q25" s="28">
        <v>40.29</v>
      </c>
      <c r="R25" s="26">
        <f t="shared" si="7"/>
        <v>10.23599722222222</v>
      </c>
      <c r="S25" s="33"/>
      <c r="T25" s="33"/>
      <c r="U25" s="33"/>
    </row>
    <row r="26" spans="1:21" ht="15.75" thickBot="1">
      <c r="A26" s="32"/>
      <c r="B26" s="34"/>
      <c r="C26" s="34">
        <v>37</v>
      </c>
      <c r="D26" s="36">
        <v>2241.9007999999999</v>
      </c>
      <c r="E26" s="36">
        <v>33.416699999999999</v>
      </c>
      <c r="F26" s="36">
        <v>38.493499999999997</v>
      </c>
      <c r="G26" s="36">
        <v>37.850099999999998</v>
      </c>
      <c r="H26" s="28">
        <v>39103.949999999997</v>
      </c>
      <c r="I26" s="28">
        <v>38.39</v>
      </c>
      <c r="J26" s="37">
        <f t="shared" si="6"/>
        <v>10.862208333333333</v>
      </c>
      <c r="K26" s="38" t="e">
        <f t="shared" ref="K26" si="19">IF(OR(AND(D26="",E26="",F26="",G26=""),AND(#REF!=D26,A26=E26,B26=F26,C26=G26)),"","!")</f>
        <v>#REF!</v>
      </c>
      <c r="L26" s="28">
        <v>2292.0128</v>
      </c>
      <c r="M26" s="28">
        <v>33.488799999999998</v>
      </c>
      <c r="N26" s="28">
        <v>38.782699999999998</v>
      </c>
      <c r="O26" s="28">
        <v>38.3444</v>
      </c>
      <c r="P26" s="28">
        <v>35134.29</v>
      </c>
      <c r="Q26" s="28">
        <v>37.630000000000003</v>
      </c>
      <c r="R26" s="35">
        <f t="shared" si="7"/>
        <v>9.759525</v>
      </c>
      <c r="S26" s="39"/>
      <c r="T26" s="39"/>
      <c r="U26" s="39"/>
    </row>
    <row r="27" spans="1:21">
      <c r="A27" s="32"/>
      <c r="B27" s="25" t="s">
        <v>29</v>
      </c>
      <c r="C27" s="25">
        <v>22</v>
      </c>
      <c r="D27" s="41">
        <v>72474.22</v>
      </c>
      <c r="E27" s="41">
        <v>38.6616</v>
      </c>
      <c r="F27" s="41">
        <v>41.786000000000001</v>
      </c>
      <c r="G27" s="41">
        <v>43.715699999999998</v>
      </c>
      <c r="H27" s="28">
        <v>53889.919999999998</v>
      </c>
      <c r="I27" s="28">
        <v>81.260000000000005</v>
      </c>
      <c r="J27" s="42">
        <f t="shared" si="6"/>
        <v>14.969422222222221</v>
      </c>
      <c r="K27" s="43" t="e">
        <f>IF(OR(AND(D27="",E27="",F27="",G27=""),AND(#REF!=D27,A27=E27,B27=F27,C27=G27)),"","!")</f>
        <v>#REF!</v>
      </c>
      <c r="L27" s="28">
        <v>76804.221600000004</v>
      </c>
      <c r="M27" s="28">
        <v>38.876899999999999</v>
      </c>
      <c r="N27" s="28">
        <v>41.804499999999997</v>
      </c>
      <c r="O27" s="28">
        <v>43.689</v>
      </c>
      <c r="P27" s="28">
        <v>47022.85</v>
      </c>
      <c r="Q27" s="28">
        <v>84.81</v>
      </c>
      <c r="R27" s="40">
        <f t="shared" si="7"/>
        <v>13.061902777777778</v>
      </c>
      <c r="S27" s="31">
        <v>0.30893886533294168</v>
      </c>
      <c r="T27" s="31">
        <v>-3.2923559292764359</v>
      </c>
      <c r="U27" s="31">
        <v>0.84881834776986409</v>
      </c>
    </row>
    <row r="28" spans="1:21">
      <c r="A28" s="32"/>
      <c r="B28" s="32" t="s">
        <v>30</v>
      </c>
      <c r="C28" s="32">
        <v>27</v>
      </c>
      <c r="D28" s="27">
        <v>11447.242399999999</v>
      </c>
      <c r="E28" s="27">
        <v>35.2196</v>
      </c>
      <c r="F28" s="27">
        <v>39.856099999999998</v>
      </c>
      <c r="G28" s="27">
        <v>42.262999999999998</v>
      </c>
      <c r="H28" s="28">
        <v>43700.160000000003</v>
      </c>
      <c r="I28" s="28">
        <v>51.35</v>
      </c>
      <c r="J28" s="29">
        <f t="shared" si="6"/>
        <v>12.138933333333334</v>
      </c>
      <c r="K28" s="30" t="e">
        <f t="shared" ref="K28" si="20">IF(OR(AND(D28="",E28="",F28="",G28=""),AND(#REF!=D28,A28=E28,B28=F28,C28=G28)),"","!")</f>
        <v>#REF!</v>
      </c>
      <c r="L28" s="28">
        <v>12224.460800000001</v>
      </c>
      <c r="M28" s="28">
        <v>35.277099999999997</v>
      </c>
      <c r="N28" s="28">
        <v>39.921599999999998</v>
      </c>
      <c r="O28" s="28">
        <v>42.2774</v>
      </c>
      <c r="P28" s="28">
        <v>39070.86</v>
      </c>
      <c r="Q28" s="28">
        <v>52.55</v>
      </c>
      <c r="R28" s="26">
        <f t="shared" si="7"/>
        <v>10.853016666666667</v>
      </c>
      <c r="S28" s="33"/>
      <c r="T28" s="33"/>
      <c r="U28" s="33"/>
    </row>
    <row r="29" spans="1:21">
      <c r="A29" s="32"/>
      <c r="B29" s="32"/>
      <c r="C29" s="32">
        <v>32</v>
      </c>
      <c r="D29" s="27">
        <v>3204.5639999999999</v>
      </c>
      <c r="E29" s="27">
        <v>32.832799999999999</v>
      </c>
      <c r="F29" s="27">
        <v>38.299399999999999</v>
      </c>
      <c r="G29" s="27">
        <v>41.005400000000002</v>
      </c>
      <c r="H29" s="28">
        <v>41132.44</v>
      </c>
      <c r="I29" s="28">
        <v>42.71</v>
      </c>
      <c r="J29" s="29">
        <f t="shared" si="6"/>
        <v>11.425677777777778</v>
      </c>
      <c r="K29" s="30" t="e">
        <f t="shared" ref="K29" si="21">IF(OR(AND(D29="",E29="",F29="",G29=""),AND(#REF!=D29,A29=E29,B29=F29,C29=G29)),"","!")</f>
        <v>#REF!</v>
      </c>
      <c r="L29" s="28">
        <v>3236.2824000000001</v>
      </c>
      <c r="M29" s="28">
        <v>32.906700000000001</v>
      </c>
      <c r="N29" s="28">
        <v>38.443399999999997</v>
      </c>
      <c r="O29" s="28">
        <v>41.072200000000002</v>
      </c>
      <c r="P29" s="28">
        <v>36833.26</v>
      </c>
      <c r="Q29" s="28">
        <v>43.14</v>
      </c>
      <c r="R29" s="26">
        <f t="shared" si="7"/>
        <v>10.231461111111111</v>
      </c>
      <c r="S29" s="33"/>
      <c r="T29" s="33"/>
      <c r="U29" s="33"/>
    </row>
    <row r="30" spans="1:21" ht="15.75" thickBot="1">
      <c r="A30" s="34"/>
      <c r="B30" s="34"/>
      <c r="C30" s="34">
        <v>37</v>
      </c>
      <c r="D30" s="36">
        <v>1137.4608000000001</v>
      </c>
      <c r="E30" s="36">
        <v>30.2637</v>
      </c>
      <c r="F30" s="36">
        <v>37.01</v>
      </c>
      <c r="G30" s="36">
        <v>39.899700000000003</v>
      </c>
      <c r="H30" s="28">
        <v>39700.230000000003</v>
      </c>
      <c r="I30" s="28">
        <v>37.65</v>
      </c>
      <c r="J30" s="37">
        <f t="shared" si="6"/>
        <v>11.027841666666667</v>
      </c>
      <c r="K30" s="38" t="e">
        <f t="shared" ref="K30" si="22">IF(OR(AND(D30="",E30="",F30="",G30=""),AND(#REF!=D30,A30=E30,B30=F30,C30=G30)),"","!")</f>
        <v>#REF!</v>
      </c>
      <c r="L30" s="28">
        <v>1144.6559999999999</v>
      </c>
      <c r="M30" s="28">
        <v>30.330400000000001</v>
      </c>
      <c r="N30" s="28">
        <v>37.196800000000003</v>
      </c>
      <c r="O30" s="28">
        <v>40.012799999999999</v>
      </c>
      <c r="P30" s="28">
        <v>35390.68</v>
      </c>
      <c r="Q30" s="28">
        <v>41.92</v>
      </c>
      <c r="R30" s="35">
        <f t="shared" si="7"/>
        <v>9.830744444444445</v>
      </c>
      <c r="S30" s="39"/>
      <c r="T30" s="39"/>
      <c r="U30" s="39"/>
    </row>
    <row r="31" spans="1:21">
      <c r="A31" s="25" t="s">
        <v>31</v>
      </c>
      <c r="B31" s="25" t="s">
        <v>32</v>
      </c>
      <c r="C31" s="25">
        <v>22</v>
      </c>
      <c r="D31" s="41">
        <v>4924.4863999999998</v>
      </c>
      <c r="E31" s="41">
        <v>39.3673</v>
      </c>
      <c r="F31" s="41">
        <v>41.880099999999999</v>
      </c>
      <c r="G31" s="41">
        <v>42.210900000000002</v>
      </c>
      <c r="H31" s="28">
        <v>8369.56</v>
      </c>
      <c r="I31" s="28">
        <v>10.99</v>
      </c>
      <c r="J31" s="42">
        <f t="shared" si="6"/>
        <v>2.3248777777777776</v>
      </c>
      <c r="K31" s="43" t="e">
        <f>IF(OR(AND(D31="",E31="",F31="",G31=""),AND(#REF!=D31,A31=E31,B31=F31,C31=G31)),"","!")</f>
        <v>#REF!</v>
      </c>
      <c r="L31" s="28">
        <v>5018.9624000000003</v>
      </c>
      <c r="M31" s="28">
        <v>39.597799999999999</v>
      </c>
      <c r="N31" s="28">
        <v>41.9328</v>
      </c>
      <c r="O31" s="28">
        <v>42.281799999999997</v>
      </c>
      <c r="P31" s="28">
        <v>7471.06</v>
      </c>
      <c r="Q31" s="28">
        <v>9.98</v>
      </c>
      <c r="R31" s="40">
        <f t="shared" si="7"/>
        <v>2.0752944444444448</v>
      </c>
      <c r="S31" s="31">
        <v>-2.2853908531320855</v>
      </c>
      <c r="T31" s="31">
        <v>-4.230812082309809</v>
      </c>
      <c r="U31" s="31">
        <v>-5.2800227914120645</v>
      </c>
    </row>
    <row r="32" spans="1:21">
      <c r="A32" s="32" t="s">
        <v>33</v>
      </c>
      <c r="B32" s="32" t="s">
        <v>34</v>
      </c>
      <c r="C32" s="32">
        <v>27</v>
      </c>
      <c r="D32" s="27">
        <v>2458.6496000000002</v>
      </c>
      <c r="E32" s="27">
        <v>36.365600000000001</v>
      </c>
      <c r="F32" s="27">
        <v>39.137599999999999</v>
      </c>
      <c r="G32" s="27">
        <v>39.170900000000003</v>
      </c>
      <c r="H32" s="28">
        <v>7881.76</v>
      </c>
      <c r="I32" s="28">
        <v>9.14</v>
      </c>
      <c r="J32" s="29">
        <f t="shared" si="6"/>
        <v>2.1893777777777776</v>
      </c>
      <c r="K32" s="30" t="e">
        <f t="shared" ref="K32" si="23">IF(OR(AND(D32="",E32="",F32="",G32=""),AND(#REF!=D32,A32=E32,B32=F32,C32=G32)),"","!")</f>
        <v>#REF!</v>
      </c>
      <c r="L32" s="28">
        <v>2515.5039999999999</v>
      </c>
      <c r="M32" s="28">
        <v>36.587299999999999</v>
      </c>
      <c r="N32" s="28">
        <v>39.273800000000001</v>
      </c>
      <c r="O32" s="28">
        <v>39.341099999999997</v>
      </c>
      <c r="P32" s="28">
        <v>6968.39</v>
      </c>
      <c r="Q32" s="28">
        <v>8.7899999999999991</v>
      </c>
      <c r="R32" s="26">
        <f t="shared" si="7"/>
        <v>1.9356638888888891</v>
      </c>
      <c r="S32" s="33"/>
      <c r="T32" s="33"/>
      <c r="U32" s="33"/>
    </row>
    <row r="33" spans="1:21">
      <c r="A33" s="32"/>
      <c r="B33" s="32"/>
      <c r="C33" s="32">
        <v>32</v>
      </c>
      <c r="D33" s="27">
        <v>1212.0304000000001</v>
      </c>
      <c r="E33" s="27">
        <v>33.682600000000001</v>
      </c>
      <c r="F33" s="27">
        <v>36.700800000000001</v>
      </c>
      <c r="G33" s="27">
        <v>36.432099999999998</v>
      </c>
      <c r="H33" s="28">
        <v>7401.03</v>
      </c>
      <c r="I33" s="28">
        <v>7.69</v>
      </c>
      <c r="J33" s="29">
        <f t="shared" si="6"/>
        <v>2.0558416666666668</v>
      </c>
      <c r="K33" s="30" t="e">
        <f t="shared" ref="K33" si="24">IF(OR(AND(D33="",E33="",F33="",G33=""),AND(#REF!=D33,A33=E33,B33=F33,C33=G33)),"","!")</f>
        <v>#REF!</v>
      </c>
      <c r="L33" s="28">
        <v>1253.9136000000001</v>
      </c>
      <c r="M33" s="28">
        <v>33.877499999999998</v>
      </c>
      <c r="N33" s="28">
        <v>37.022100000000002</v>
      </c>
      <c r="O33" s="28">
        <v>36.8733</v>
      </c>
      <c r="P33" s="28">
        <v>6587.09</v>
      </c>
      <c r="Q33" s="28">
        <v>7.23</v>
      </c>
      <c r="R33" s="26">
        <f t="shared" si="7"/>
        <v>1.8297472222222222</v>
      </c>
      <c r="S33" s="33"/>
      <c r="T33" s="33"/>
      <c r="U33" s="33"/>
    </row>
    <row r="34" spans="1:21" ht="15.75" thickBot="1">
      <c r="A34" s="32"/>
      <c r="B34" s="34"/>
      <c r="C34" s="34">
        <v>37</v>
      </c>
      <c r="D34" s="36">
        <v>585.64559999999994</v>
      </c>
      <c r="E34" s="36">
        <v>31.1007</v>
      </c>
      <c r="F34" s="36">
        <v>34.515999999999998</v>
      </c>
      <c r="G34" s="36">
        <v>33.966799999999999</v>
      </c>
      <c r="H34" s="28">
        <v>6896.99</v>
      </c>
      <c r="I34" s="28">
        <v>6.28</v>
      </c>
      <c r="J34" s="37">
        <f t="shared" si="6"/>
        <v>1.9158305555555555</v>
      </c>
      <c r="K34" s="38" t="e">
        <f t="shared" ref="K34" si="25">IF(OR(AND(D34="",E34="",F34="",G34=""),AND(#REF!=D34,A34=E34,B34=F34,C34=G34)),"","!")</f>
        <v>#REF!</v>
      </c>
      <c r="L34" s="28">
        <v>602.73440000000005</v>
      </c>
      <c r="M34" s="28">
        <v>31.194400000000002</v>
      </c>
      <c r="N34" s="28">
        <v>35.045000000000002</v>
      </c>
      <c r="O34" s="28">
        <v>34.607999999999997</v>
      </c>
      <c r="P34" s="28">
        <v>6259.35</v>
      </c>
      <c r="Q34" s="28">
        <v>6.14</v>
      </c>
      <c r="R34" s="35">
        <f t="shared" si="7"/>
        <v>1.7387083333333335</v>
      </c>
      <c r="S34" s="39"/>
      <c r="T34" s="39"/>
      <c r="U34" s="39"/>
    </row>
    <row r="35" spans="1:21">
      <c r="A35" s="32"/>
      <c r="B35" s="25" t="s">
        <v>35</v>
      </c>
      <c r="C35" s="25">
        <v>22</v>
      </c>
      <c r="D35" s="41">
        <v>5461.2968000000001</v>
      </c>
      <c r="E35" s="41">
        <v>39.946100000000001</v>
      </c>
      <c r="F35" s="41">
        <v>42.656799999999997</v>
      </c>
      <c r="G35" s="41">
        <v>43.861400000000003</v>
      </c>
      <c r="H35" s="28">
        <v>9668.5300000000007</v>
      </c>
      <c r="I35" s="28">
        <v>13.56</v>
      </c>
      <c r="J35" s="42">
        <f t="shared" si="6"/>
        <v>2.6857027777777778</v>
      </c>
      <c r="K35" s="43" t="e">
        <f>IF(OR(AND(D35="",E35="",F35="",G35=""),AND(#REF!=D35,A35=E35,B35=F35,C35=G35)),"","!")</f>
        <v>#REF!</v>
      </c>
      <c r="L35" s="28">
        <v>5523.7255999999998</v>
      </c>
      <c r="M35" s="28">
        <v>40.014699999999998</v>
      </c>
      <c r="N35" s="28">
        <v>42.677999999999997</v>
      </c>
      <c r="O35" s="28">
        <v>43.862000000000002</v>
      </c>
      <c r="P35" s="28">
        <v>8599.0499999999993</v>
      </c>
      <c r="Q35" s="28">
        <v>12.23</v>
      </c>
      <c r="R35" s="40">
        <f t="shared" si="7"/>
        <v>2.3886249999999998</v>
      </c>
      <c r="S35" s="31">
        <v>-1.7855624275445403</v>
      </c>
      <c r="T35" s="31">
        <v>-3.9422952704781022</v>
      </c>
      <c r="U35" s="31">
        <v>-3.0806860624530308</v>
      </c>
    </row>
    <row r="36" spans="1:21">
      <c r="A36" s="32"/>
      <c r="B36" s="32" t="s">
        <v>36</v>
      </c>
      <c r="C36" s="32">
        <v>27</v>
      </c>
      <c r="D36" s="27">
        <v>2533.4663999999998</v>
      </c>
      <c r="E36" s="27">
        <v>36.971600000000002</v>
      </c>
      <c r="F36" s="27">
        <v>40.418399999999998</v>
      </c>
      <c r="G36" s="27">
        <v>41.4315</v>
      </c>
      <c r="H36" s="28">
        <v>9049.43</v>
      </c>
      <c r="I36" s="28">
        <v>10.54</v>
      </c>
      <c r="J36" s="29">
        <f t="shared" si="6"/>
        <v>2.5137305555555556</v>
      </c>
      <c r="K36" s="30" t="e">
        <f t="shared" ref="K36" si="26">IF(OR(AND(D36="",E36="",F36="",G36=""),AND(#REF!=D36,A36=E36,B36=F36,C36=G36)),"","!")</f>
        <v>#REF!</v>
      </c>
      <c r="L36" s="28">
        <v>2539.8832000000002</v>
      </c>
      <c r="M36" s="28">
        <v>37.066499999999998</v>
      </c>
      <c r="N36" s="28">
        <v>40.472900000000003</v>
      </c>
      <c r="O36" s="28">
        <v>41.465699999999998</v>
      </c>
      <c r="P36" s="28">
        <v>7973.6</v>
      </c>
      <c r="Q36" s="28">
        <v>10.07</v>
      </c>
      <c r="R36" s="26">
        <f t="shared" si="7"/>
        <v>2.2148888888888889</v>
      </c>
      <c r="S36" s="33"/>
      <c r="T36" s="33"/>
      <c r="U36" s="33"/>
    </row>
    <row r="37" spans="1:21">
      <c r="A37" s="32"/>
      <c r="B37" s="32"/>
      <c r="C37" s="32">
        <v>32</v>
      </c>
      <c r="D37" s="27">
        <v>1210.6959999999999</v>
      </c>
      <c r="E37" s="27">
        <v>33.934399999999997</v>
      </c>
      <c r="F37" s="27">
        <v>38.285499999999999</v>
      </c>
      <c r="G37" s="27">
        <v>39.1312</v>
      </c>
      <c r="H37" s="28">
        <v>8604.1299999999992</v>
      </c>
      <c r="I37" s="28">
        <v>8.75</v>
      </c>
      <c r="J37" s="29">
        <f t="shared" si="6"/>
        <v>2.3900361111111108</v>
      </c>
      <c r="K37" s="30" t="e">
        <f t="shared" ref="K37" si="27">IF(OR(AND(D37="",E37="",F37="",G37=""),AND(#REF!=D37,A37=E37,B37=F37,C37=G37)),"","!")</f>
        <v>#REF!</v>
      </c>
      <c r="L37" s="28">
        <v>1219.4208000000001</v>
      </c>
      <c r="M37" s="28">
        <v>34.048000000000002</v>
      </c>
      <c r="N37" s="28">
        <v>38.472799999999999</v>
      </c>
      <c r="O37" s="28">
        <v>39.298099999999998</v>
      </c>
      <c r="P37" s="28">
        <v>7617.95</v>
      </c>
      <c r="Q37" s="28">
        <v>8.5500000000000007</v>
      </c>
      <c r="R37" s="26">
        <f t="shared" si="7"/>
        <v>2.1160972222222223</v>
      </c>
      <c r="S37" s="33"/>
      <c r="T37" s="33"/>
      <c r="U37" s="33"/>
    </row>
    <row r="38" spans="1:21" ht="15.75" thickBot="1">
      <c r="A38" s="32"/>
      <c r="B38" s="34"/>
      <c r="C38" s="34">
        <v>37</v>
      </c>
      <c r="D38" s="36">
        <v>583.10799999999995</v>
      </c>
      <c r="E38" s="36">
        <v>30.927700000000002</v>
      </c>
      <c r="F38" s="36">
        <v>36.256500000000003</v>
      </c>
      <c r="G38" s="36">
        <v>36.958100000000002</v>
      </c>
      <c r="H38" s="28">
        <v>8112.79</v>
      </c>
      <c r="I38" s="28">
        <v>7.57</v>
      </c>
      <c r="J38" s="37">
        <f t="shared" si="6"/>
        <v>2.2535527777777777</v>
      </c>
      <c r="K38" s="38" t="e">
        <f t="shared" ref="K38" si="28">IF(OR(AND(D38="",E38="",F38="",G38=""),AND(#REF!=D38,A38=E38,B38=F38,C38=G38)),"","!")</f>
        <v>#REF!</v>
      </c>
      <c r="L38" s="28">
        <v>586.58879999999999</v>
      </c>
      <c r="M38" s="28">
        <v>31.002700000000001</v>
      </c>
      <c r="N38" s="28">
        <v>36.6006</v>
      </c>
      <c r="O38" s="28">
        <v>37.313400000000001</v>
      </c>
      <c r="P38" s="28">
        <v>7341.93</v>
      </c>
      <c r="Q38" s="28">
        <v>7.68</v>
      </c>
      <c r="R38" s="35">
        <f t="shared" si="7"/>
        <v>2.039425</v>
      </c>
      <c r="S38" s="39"/>
      <c r="T38" s="39"/>
      <c r="U38" s="39"/>
    </row>
    <row r="39" spans="1:21">
      <c r="A39" s="32"/>
      <c r="B39" s="25" t="s">
        <v>37</v>
      </c>
      <c r="C39" s="25">
        <v>22</v>
      </c>
      <c r="D39" s="41">
        <v>13404.7664</v>
      </c>
      <c r="E39" s="41">
        <v>38.2029</v>
      </c>
      <c r="F39" s="41">
        <v>40.379100000000001</v>
      </c>
      <c r="G39" s="41">
        <v>41.038400000000003</v>
      </c>
      <c r="H39" s="28">
        <v>8795.8700000000008</v>
      </c>
      <c r="I39" s="28">
        <v>14.1</v>
      </c>
      <c r="J39" s="42">
        <f t="shared" si="6"/>
        <v>2.4432972222222222</v>
      </c>
      <c r="K39" s="43" t="e">
        <f>IF(OR(AND(D39="",E39="",F39="",G39=""),AND(#REF!=D39,A39=E39,B39=F39,C39=G39)),"","!")</f>
        <v>#REF!</v>
      </c>
      <c r="L39" s="28">
        <v>13243.0648</v>
      </c>
      <c r="M39" s="28">
        <v>38.252600000000001</v>
      </c>
      <c r="N39" s="28">
        <v>40.421300000000002</v>
      </c>
      <c r="O39" s="28">
        <v>41.097799999999999</v>
      </c>
      <c r="P39" s="28">
        <v>7700.52</v>
      </c>
      <c r="Q39" s="28">
        <v>14.03</v>
      </c>
      <c r="R39" s="40">
        <f t="shared" si="7"/>
        <v>2.1390333333333333</v>
      </c>
      <c r="S39" s="31">
        <v>-1.8972155070334118</v>
      </c>
      <c r="T39" s="31">
        <v>-7.0594416054808757</v>
      </c>
      <c r="U39" s="31">
        <v>-6.4455320584393743</v>
      </c>
    </row>
    <row r="40" spans="1:21">
      <c r="A40" s="32"/>
      <c r="B40" s="32" t="s">
        <v>38</v>
      </c>
      <c r="C40" s="32">
        <v>27</v>
      </c>
      <c r="D40" s="27">
        <v>6226.4567999999999</v>
      </c>
      <c r="E40" s="27">
        <v>34.1708</v>
      </c>
      <c r="F40" s="27">
        <v>37.494599999999998</v>
      </c>
      <c r="G40" s="27">
        <v>38.173299999999998</v>
      </c>
      <c r="H40" s="28">
        <v>8079.71</v>
      </c>
      <c r="I40" s="28">
        <v>11.55</v>
      </c>
      <c r="J40" s="29">
        <f t="shared" si="6"/>
        <v>2.244363888888889</v>
      </c>
      <c r="K40" s="30" t="e">
        <f t="shared" ref="K40" si="29">IF(OR(AND(D40="",E40="",F40="",G40=""),AND(#REF!=D40,A40=E40,B40=F40,C40=G40)),"","!")</f>
        <v>#REF!</v>
      </c>
      <c r="L40" s="28">
        <v>6195.2551999999996</v>
      </c>
      <c r="M40" s="28">
        <v>34.278300000000002</v>
      </c>
      <c r="N40" s="28">
        <v>37.608600000000003</v>
      </c>
      <c r="O40" s="28">
        <v>38.2652</v>
      </c>
      <c r="P40" s="28">
        <v>6981.01</v>
      </c>
      <c r="Q40" s="28">
        <v>12.04</v>
      </c>
      <c r="R40" s="26">
        <f t="shared" si="7"/>
        <v>1.9391694444444445</v>
      </c>
      <c r="S40" s="33"/>
      <c r="T40" s="33"/>
      <c r="U40" s="33"/>
    </row>
    <row r="41" spans="1:21">
      <c r="A41" s="32"/>
      <c r="B41" s="32"/>
      <c r="C41" s="32">
        <v>32</v>
      </c>
      <c r="D41" s="27">
        <v>2561.6464000000001</v>
      </c>
      <c r="E41" s="27">
        <v>30.350100000000001</v>
      </c>
      <c r="F41" s="27">
        <v>35.119</v>
      </c>
      <c r="G41" s="27">
        <v>35.822499999999998</v>
      </c>
      <c r="H41" s="28">
        <v>7456.54</v>
      </c>
      <c r="I41" s="28">
        <v>9.2100000000000009</v>
      </c>
      <c r="J41" s="29">
        <f t="shared" si="6"/>
        <v>2.0712611111111112</v>
      </c>
      <c r="K41" s="30" t="e">
        <f t="shared" ref="K41" si="30">IF(OR(AND(D41="",E41="",F41="",G41=""),AND(#REF!=D41,A41=E41,B41=F41,C41=G41)),"","!")</f>
        <v>#REF!</v>
      </c>
      <c r="L41" s="28">
        <v>2597.7352000000001</v>
      </c>
      <c r="M41" s="28">
        <v>30.471699999999998</v>
      </c>
      <c r="N41" s="28">
        <v>35.402200000000001</v>
      </c>
      <c r="O41" s="28">
        <v>36.082900000000002</v>
      </c>
      <c r="P41" s="28">
        <v>6551.22</v>
      </c>
      <c r="Q41" s="28">
        <v>8.57</v>
      </c>
      <c r="R41" s="26">
        <f t="shared" si="7"/>
        <v>1.8197833333333333</v>
      </c>
      <c r="S41" s="33"/>
      <c r="T41" s="33"/>
      <c r="U41" s="33"/>
    </row>
    <row r="42" spans="1:21" ht="15.75" thickBot="1">
      <c r="A42" s="32"/>
      <c r="B42" s="34"/>
      <c r="C42" s="34">
        <v>37</v>
      </c>
      <c r="D42" s="36">
        <v>927.77679999999998</v>
      </c>
      <c r="E42" s="36">
        <v>26.9238</v>
      </c>
      <c r="F42" s="36">
        <v>33.045000000000002</v>
      </c>
      <c r="G42" s="36">
        <v>33.7181</v>
      </c>
      <c r="H42" s="28">
        <v>6962.3</v>
      </c>
      <c r="I42" s="28">
        <v>7.26</v>
      </c>
      <c r="J42" s="37">
        <f t="shared" si="6"/>
        <v>1.9339722222222222</v>
      </c>
      <c r="K42" s="38" t="e">
        <f t="shared" ref="K42" si="31">IF(OR(AND(D42="",E42="",F42="",G42=""),AND(#REF!=D42,A42=E42,B42=F42,C42=G42)),"","!")</f>
        <v>#REF!</v>
      </c>
      <c r="L42" s="28">
        <v>948.8904</v>
      </c>
      <c r="M42" s="28">
        <v>26.972100000000001</v>
      </c>
      <c r="N42" s="28">
        <v>33.430500000000002</v>
      </c>
      <c r="O42" s="28">
        <v>34.087899999999998</v>
      </c>
      <c r="P42" s="28">
        <v>6244.57</v>
      </c>
      <c r="Q42" s="28">
        <v>7.19</v>
      </c>
      <c r="R42" s="35">
        <f t="shared" si="7"/>
        <v>1.7346027777777777</v>
      </c>
      <c r="S42" s="39"/>
      <c r="T42" s="39"/>
      <c r="U42" s="39"/>
    </row>
    <row r="43" spans="1:21">
      <c r="A43" s="32"/>
      <c r="B43" s="25" t="s">
        <v>39</v>
      </c>
      <c r="C43" s="25">
        <v>22</v>
      </c>
      <c r="D43" s="41">
        <v>7379.1967999999997</v>
      </c>
      <c r="E43" s="41">
        <v>40.163899999999998</v>
      </c>
      <c r="F43" s="41">
        <v>41.471600000000002</v>
      </c>
      <c r="G43" s="41">
        <v>42.757399999999997</v>
      </c>
      <c r="H43" s="28">
        <v>6405.75</v>
      </c>
      <c r="I43" s="28">
        <v>8.6</v>
      </c>
      <c r="J43" s="42">
        <f t="shared" si="6"/>
        <v>1.7793749999999999</v>
      </c>
      <c r="K43" s="43" t="e">
        <f>IF(OR(AND(D43="",E43="",F43="",G43=""),AND(#REF!=D43,A43=E43,B43=F43,C43=G43)),"","!")</f>
        <v>#REF!</v>
      </c>
      <c r="L43" s="28">
        <v>7452.2536</v>
      </c>
      <c r="M43" s="28">
        <v>40.231200000000001</v>
      </c>
      <c r="N43" s="28">
        <v>41.552399999999999</v>
      </c>
      <c r="O43" s="28">
        <v>42.767400000000002</v>
      </c>
      <c r="P43" s="28">
        <v>5681.38</v>
      </c>
      <c r="Q43" s="28">
        <v>8.16</v>
      </c>
      <c r="R43" s="40">
        <f t="shared" si="7"/>
        <v>1.5781611111111111</v>
      </c>
      <c r="S43" s="31">
        <v>-0.12464221810575271</v>
      </c>
      <c r="T43" s="31">
        <v>-3.8601457651120996</v>
      </c>
      <c r="U43" s="31">
        <v>-2.7425307506947494</v>
      </c>
    </row>
    <row r="44" spans="1:21">
      <c r="A44" s="32"/>
      <c r="B44" s="32" t="s">
        <v>40</v>
      </c>
      <c r="C44" s="32">
        <v>27</v>
      </c>
      <c r="D44" s="27">
        <v>3347.0680000000002</v>
      </c>
      <c r="E44" s="27">
        <v>36.831000000000003</v>
      </c>
      <c r="F44" s="27">
        <v>38.6967</v>
      </c>
      <c r="G44" s="27">
        <v>40.349400000000003</v>
      </c>
      <c r="H44" s="28">
        <v>5878.1</v>
      </c>
      <c r="I44" s="28">
        <v>7.28</v>
      </c>
      <c r="J44" s="29">
        <f t="shared" si="6"/>
        <v>1.6328055555555556</v>
      </c>
      <c r="K44" s="30" t="e">
        <f t="shared" ref="K44" si="32">IF(OR(AND(D44="",E44="",F44="",G44=""),AND(#REF!=D44,A44=E44,B44=F44,C44=G44)),"","!")</f>
        <v>#REF!</v>
      </c>
      <c r="L44" s="28">
        <v>3434.3112000000001</v>
      </c>
      <c r="M44" s="28">
        <v>36.953000000000003</v>
      </c>
      <c r="N44" s="28">
        <v>38.814700000000002</v>
      </c>
      <c r="O44" s="28">
        <v>40.384900000000002</v>
      </c>
      <c r="P44" s="28">
        <v>5181.67</v>
      </c>
      <c r="Q44" s="28">
        <v>6.98</v>
      </c>
      <c r="R44" s="26">
        <f t="shared" si="7"/>
        <v>1.4393527777777777</v>
      </c>
      <c r="S44" s="33"/>
      <c r="T44" s="33"/>
      <c r="U44" s="33"/>
    </row>
    <row r="45" spans="1:21">
      <c r="A45" s="32"/>
      <c r="B45" s="32"/>
      <c r="C45" s="32">
        <v>32</v>
      </c>
      <c r="D45" s="27">
        <v>1448.1967999999999</v>
      </c>
      <c r="E45" s="27">
        <v>33.550899999999999</v>
      </c>
      <c r="F45" s="27">
        <v>36.357199999999999</v>
      </c>
      <c r="G45" s="27">
        <v>38.038899999999998</v>
      </c>
      <c r="H45" s="28">
        <v>5414.99</v>
      </c>
      <c r="I45" s="28">
        <v>5.8</v>
      </c>
      <c r="J45" s="29">
        <f t="shared" si="6"/>
        <v>1.5041638888888889</v>
      </c>
      <c r="K45" s="30" t="e">
        <f t="shared" ref="K45" si="33">IF(OR(AND(D45="",E45="",F45="",G45=""),AND(#REF!=D45,A45=E45,B45=F45,C45=G45)),"","!")</f>
        <v>#REF!</v>
      </c>
      <c r="L45" s="28">
        <v>1496.4896000000001</v>
      </c>
      <c r="M45" s="28">
        <v>33.684899999999999</v>
      </c>
      <c r="N45" s="28">
        <v>36.596600000000002</v>
      </c>
      <c r="O45" s="28">
        <v>38.264800000000001</v>
      </c>
      <c r="P45" s="28">
        <v>4774.71</v>
      </c>
      <c r="Q45" s="28">
        <v>5.34</v>
      </c>
      <c r="R45" s="26">
        <f t="shared" si="7"/>
        <v>1.3263083333333334</v>
      </c>
      <c r="S45" s="33"/>
      <c r="T45" s="33"/>
      <c r="U45" s="33"/>
    </row>
    <row r="46" spans="1:21" ht="15.75" thickBot="1">
      <c r="A46" s="34"/>
      <c r="B46" s="34"/>
      <c r="C46" s="34">
        <v>37</v>
      </c>
      <c r="D46" s="36">
        <v>607.66</v>
      </c>
      <c r="E46" s="36">
        <v>30.3734</v>
      </c>
      <c r="F46" s="36">
        <v>34.288200000000003</v>
      </c>
      <c r="G46" s="36">
        <v>35.773699999999998</v>
      </c>
      <c r="H46" s="28">
        <v>5042.45</v>
      </c>
      <c r="I46" s="28">
        <v>5.13</v>
      </c>
      <c r="J46" s="37">
        <f t="shared" si="6"/>
        <v>1.4006805555555555</v>
      </c>
      <c r="K46" s="38" t="e">
        <f t="shared" ref="K46" si="34">IF(OR(AND(D46="",E46="",F46="",G46=""),AND(#REF!=D46,A46=E46,B46=F46,C46=G46)),"","!")</f>
        <v>#REF!</v>
      </c>
      <c r="L46" s="28">
        <v>627.99919999999997</v>
      </c>
      <c r="M46" s="28">
        <v>30.433499999999999</v>
      </c>
      <c r="N46" s="28">
        <v>34.655900000000003</v>
      </c>
      <c r="O46" s="28">
        <v>36.219299999999997</v>
      </c>
      <c r="P46" s="28">
        <v>4504.6899999999996</v>
      </c>
      <c r="Q46" s="28">
        <v>4.59</v>
      </c>
      <c r="R46" s="35">
        <f t="shared" si="7"/>
        <v>1.2513027777777777</v>
      </c>
      <c r="S46" s="39"/>
      <c r="T46" s="39"/>
      <c r="U46" s="39"/>
    </row>
    <row r="47" spans="1:21">
      <c r="A47" s="25" t="s">
        <v>41</v>
      </c>
      <c r="B47" s="25" t="s">
        <v>42</v>
      </c>
      <c r="C47" s="25">
        <v>22</v>
      </c>
      <c r="D47" s="41">
        <v>2170.7912000000001</v>
      </c>
      <c r="E47" s="41">
        <v>40.658299999999997</v>
      </c>
      <c r="F47" s="41">
        <v>43.266800000000003</v>
      </c>
      <c r="G47" s="41">
        <v>42.936199999999999</v>
      </c>
      <c r="H47" s="28">
        <v>2165.02</v>
      </c>
      <c r="I47" s="28">
        <v>2.9</v>
      </c>
      <c r="J47" s="42">
        <f t="shared" si="6"/>
        <v>0.60139444444444445</v>
      </c>
      <c r="K47" s="43" t="e">
        <f>IF(OR(AND(D47="",E47="",F47="",G47=""),AND(#REF!=D47,A47=E47,B47=F47,C47=G47)),"","!")</f>
        <v>#REF!</v>
      </c>
      <c r="L47" s="28">
        <v>2167.8703999999998</v>
      </c>
      <c r="M47" s="28">
        <v>40.763100000000001</v>
      </c>
      <c r="N47" s="28">
        <v>43.261800000000001</v>
      </c>
      <c r="O47" s="28">
        <v>42.898200000000003</v>
      </c>
      <c r="P47" s="28">
        <v>1912.71</v>
      </c>
      <c r="Q47" s="28">
        <v>2.79</v>
      </c>
      <c r="R47" s="40">
        <f t="shared" si="7"/>
        <v>0.53130833333333338</v>
      </c>
      <c r="S47" s="31">
        <v>-1.2278246876674004</v>
      </c>
      <c r="T47" s="31">
        <v>-1.3351980900594196</v>
      </c>
      <c r="U47" s="31">
        <v>-2.7007918448828772</v>
      </c>
    </row>
    <row r="48" spans="1:21">
      <c r="A48" s="32" t="s">
        <v>43</v>
      </c>
      <c r="B48" s="32" t="s">
        <v>44</v>
      </c>
      <c r="C48" s="32">
        <v>27</v>
      </c>
      <c r="D48" s="27">
        <v>1161.4528</v>
      </c>
      <c r="E48" s="27">
        <v>37.176499999999997</v>
      </c>
      <c r="F48" s="27">
        <v>40.504600000000003</v>
      </c>
      <c r="G48" s="27">
        <v>39.845700000000001</v>
      </c>
      <c r="H48" s="28">
        <v>2053.66</v>
      </c>
      <c r="I48" s="28">
        <v>2.5</v>
      </c>
      <c r="J48" s="29">
        <f t="shared" si="6"/>
        <v>0.57046111111111109</v>
      </c>
      <c r="K48" s="30" t="e">
        <f t="shared" ref="K48" si="35">IF(OR(AND(D48="",E48="",F48="",G48=""),AND(#REF!=D48,A48=E48,B48=F48,C48=G48)),"","!")</f>
        <v>#REF!</v>
      </c>
      <c r="L48" s="28">
        <v>1174.6664000000001</v>
      </c>
      <c r="M48" s="28">
        <v>37.326099999999997</v>
      </c>
      <c r="N48" s="28">
        <v>40.469900000000003</v>
      </c>
      <c r="O48" s="28">
        <v>39.881900000000002</v>
      </c>
      <c r="P48" s="28">
        <v>1825.77</v>
      </c>
      <c r="Q48" s="28">
        <v>2.35</v>
      </c>
      <c r="R48" s="26">
        <f t="shared" si="7"/>
        <v>0.50715833333333338</v>
      </c>
      <c r="S48" s="33"/>
      <c r="T48" s="33"/>
      <c r="U48" s="33"/>
    </row>
    <row r="49" spans="1:21">
      <c r="A49" s="32"/>
      <c r="B49" s="32"/>
      <c r="C49" s="32">
        <v>32</v>
      </c>
      <c r="D49" s="27">
        <v>584.38879999999995</v>
      </c>
      <c r="E49" s="27">
        <v>33.930700000000002</v>
      </c>
      <c r="F49" s="27">
        <v>37.957999999999998</v>
      </c>
      <c r="G49" s="27">
        <v>36.967100000000002</v>
      </c>
      <c r="H49" s="28">
        <v>1934.82</v>
      </c>
      <c r="I49" s="28">
        <v>2.11</v>
      </c>
      <c r="J49" s="29">
        <f t="shared" si="6"/>
        <v>0.53744999999999998</v>
      </c>
      <c r="K49" s="30" t="e">
        <f t="shared" ref="K49" si="36">IF(OR(AND(D49="",E49="",F49="",G49=""),AND(#REF!=D49,A49=E49,B49=F49,C49=G49)),"","!")</f>
        <v>#REF!</v>
      </c>
      <c r="L49" s="28">
        <v>598.49120000000005</v>
      </c>
      <c r="M49" s="28">
        <v>34.077300000000001</v>
      </c>
      <c r="N49" s="28">
        <v>38.131599999999999</v>
      </c>
      <c r="O49" s="28">
        <v>37.234400000000001</v>
      </c>
      <c r="P49" s="28">
        <v>1741.58</v>
      </c>
      <c r="Q49" s="28">
        <v>2.13</v>
      </c>
      <c r="R49" s="26">
        <f t="shared" si="7"/>
        <v>0.48377222222222221</v>
      </c>
      <c r="S49" s="33"/>
      <c r="T49" s="33"/>
      <c r="U49" s="33"/>
    </row>
    <row r="50" spans="1:21" ht="15.75" thickBot="1">
      <c r="A50" s="32"/>
      <c r="B50" s="34"/>
      <c r="C50" s="34">
        <v>37</v>
      </c>
      <c r="D50" s="36">
        <v>279.09359999999998</v>
      </c>
      <c r="E50" s="36">
        <v>30.954799999999999</v>
      </c>
      <c r="F50" s="36">
        <v>35.704099999999997</v>
      </c>
      <c r="G50" s="36">
        <v>34.206800000000001</v>
      </c>
      <c r="H50" s="28">
        <v>1833.72</v>
      </c>
      <c r="I50" s="28">
        <v>1.78</v>
      </c>
      <c r="J50" s="37">
        <f t="shared" si="6"/>
        <v>0.50936666666666663</v>
      </c>
      <c r="K50" s="38" t="e">
        <f t="shared" ref="K50" si="37">IF(OR(AND(D50="",E50="",F50="",G50=""),AND(#REF!=D50,A50=E50,B50=F50,C50=G50)),"","!")</f>
        <v>#REF!</v>
      </c>
      <c r="L50" s="28">
        <v>285.8424</v>
      </c>
      <c r="M50" s="28">
        <v>31.027699999999999</v>
      </c>
      <c r="N50" s="28">
        <v>36.127699999999997</v>
      </c>
      <c r="O50" s="28">
        <v>34.756999999999998</v>
      </c>
      <c r="P50" s="28">
        <v>1659.5</v>
      </c>
      <c r="Q50" s="28">
        <v>1.84</v>
      </c>
      <c r="R50" s="35">
        <f t="shared" si="7"/>
        <v>0.46097222222222223</v>
      </c>
      <c r="S50" s="39"/>
      <c r="T50" s="39"/>
      <c r="U50" s="39"/>
    </row>
    <row r="51" spans="1:21">
      <c r="A51" s="32"/>
      <c r="B51" s="25" t="s">
        <v>45</v>
      </c>
      <c r="C51" s="25">
        <v>22</v>
      </c>
      <c r="D51" s="41">
        <v>4111.9776000000002</v>
      </c>
      <c r="E51" s="41">
        <v>38.271599999999999</v>
      </c>
      <c r="F51" s="41">
        <v>41.613700000000001</v>
      </c>
      <c r="G51" s="41">
        <v>42.338500000000003</v>
      </c>
      <c r="H51" s="28">
        <v>2385.36</v>
      </c>
      <c r="I51" s="28">
        <v>4.28</v>
      </c>
      <c r="J51" s="42">
        <f t="shared" si="6"/>
        <v>0.66260000000000008</v>
      </c>
      <c r="K51" s="43" t="e">
        <f>IF(OR(AND(D51="",E51="",F51="",G51=""),AND(#REF!=D51,A51=E51,B51=F51,C51=G51)),"","!")</f>
        <v>#REF!</v>
      </c>
      <c r="L51" s="28">
        <v>3980.6080000000002</v>
      </c>
      <c r="M51" s="28">
        <v>38.2057</v>
      </c>
      <c r="N51" s="28">
        <v>41.643099999999997</v>
      </c>
      <c r="O51" s="28">
        <v>42.371299999999998</v>
      </c>
      <c r="P51" s="28">
        <v>2069.29</v>
      </c>
      <c r="Q51" s="28">
        <v>3.94</v>
      </c>
      <c r="R51" s="40">
        <f t="shared" si="7"/>
        <v>0.57480277777777777</v>
      </c>
      <c r="S51" s="31">
        <v>-2.709678764112633</v>
      </c>
      <c r="T51" s="31">
        <v>-6.0994125915130537</v>
      </c>
      <c r="U51" s="31">
        <v>-9.7289020684782841</v>
      </c>
    </row>
    <row r="52" spans="1:21">
      <c r="A52" s="32"/>
      <c r="B52" s="32" t="s">
        <v>46</v>
      </c>
      <c r="C52" s="32">
        <v>27</v>
      </c>
      <c r="D52" s="27">
        <v>1881.1592000000001</v>
      </c>
      <c r="E52" s="27">
        <v>34.135899999999999</v>
      </c>
      <c r="F52" s="27">
        <v>39.5259</v>
      </c>
      <c r="G52" s="27">
        <v>40.134099999999997</v>
      </c>
      <c r="H52" s="28">
        <v>2186.79</v>
      </c>
      <c r="I52" s="28">
        <v>3.36</v>
      </c>
      <c r="J52" s="29">
        <f t="shared" si="6"/>
        <v>0.60744166666666666</v>
      </c>
      <c r="K52" s="30" t="e">
        <f t="shared" ref="K52" si="38">IF(OR(AND(D52="",E52="",F52="",G52=""),AND(#REF!=D52,A52=E52,B52=F52,C52=G52)),"","!")</f>
        <v>#REF!</v>
      </c>
      <c r="L52" s="28">
        <v>1843.6568</v>
      </c>
      <c r="M52" s="28">
        <v>34.191000000000003</v>
      </c>
      <c r="N52" s="28">
        <v>39.5214</v>
      </c>
      <c r="O52" s="28">
        <v>40.189</v>
      </c>
      <c r="P52" s="28">
        <v>1937.71</v>
      </c>
      <c r="Q52" s="28">
        <v>3.53</v>
      </c>
      <c r="R52" s="26">
        <f t="shared" si="7"/>
        <v>0.5382527777777778</v>
      </c>
      <c r="S52" s="33"/>
      <c r="T52" s="33"/>
      <c r="U52" s="33"/>
    </row>
    <row r="53" spans="1:21">
      <c r="A53" s="32"/>
      <c r="B53" s="32"/>
      <c r="C53" s="32">
        <v>32</v>
      </c>
      <c r="D53" s="27">
        <v>739.78160000000003</v>
      </c>
      <c r="E53" s="27">
        <v>30.350999999999999</v>
      </c>
      <c r="F53" s="27">
        <v>37.875300000000003</v>
      </c>
      <c r="G53" s="27">
        <v>38.2806</v>
      </c>
      <c r="H53" s="28">
        <v>2011.04</v>
      </c>
      <c r="I53" s="28">
        <v>2.65</v>
      </c>
      <c r="J53" s="29">
        <f t="shared" si="6"/>
        <v>0.55862222222222224</v>
      </c>
      <c r="K53" s="30" t="e">
        <f t="shared" ref="K53" si="39">IF(OR(AND(D53="",E53="",F53="",G53=""),AND(#REF!=D53,A53=E53,B53=F53,C53=G53)),"","!")</f>
        <v>#REF!</v>
      </c>
      <c r="L53" s="28">
        <v>734.76400000000001</v>
      </c>
      <c r="M53" s="28">
        <v>30.435500000000001</v>
      </c>
      <c r="N53" s="28">
        <v>38.000599999999999</v>
      </c>
      <c r="O53" s="28">
        <v>38.557600000000001</v>
      </c>
      <c r="P53" s="28">
        <v>1806.44</v>
      </c>
      <c r="Q53" s="28">
        <v>2.41</v>
      </c>
      <c r="R53" s="26">
        <f t="shared" si="7"/>
        <v>0.50178888888888895</v>
      </c>
      <c r="S53" s="33"/>
      <c r="T53" s="33"/>
      <c r="U53" s="33"/>
    </row>
    <row r="54" spans="1:21" ht="15.75" thickBot="1">
      <c r="A54" s="32"/>
      <c r="B54" s="34"/>
      <c r="C54" s="34">
        <v>37</v>
      </c>
      <c r="D54" s="36">
        <v>223.732</v>
      </c>
      <c r="E54" s="36">
        <v>26.6752</v>
      </c>
      <c r="F54" s="36">
        <v>36.424599999999998</v>
      </c>
      <c r="G54" s="36">
        <v>36.309100000000001</v>
      </c>
      <c r="H54" s="28">
        <v>1882.97</v>
      </c>
      <c r="I54" s="28">
        <v>2.0299999999999998</v>
      </c>
      <c r="J54" s="37">
        <f t="shared" si="6"/>
        <v>0.52304722222222222</v>
      </c>
      <c r="K54" s="38" t="e">
        <f t="shared" ref="K54" si="40">IF(OR(AND(D54="",E54="",F54="",G54=""),AND(#REF!=D54,A54=E54,B54=F54,C54=G54)),"","!")</f>
        <v>#REF!</v>
      </c>
      <c r="L54" s="28">
        <v>225.1208</v>
      </c>
      <c r="M54" s="28">
        <v>26.7209</v>
      </c>
      <c r="N54" s="28">
        <v>36.662500000000001</v>
      </c>
      <c r="O54" s="28">
        <v>36.642699999999998</v>
      </c>
      <c r="P54" s="28">
        <v>1711.7</v>
      </c>
      <c r="Q54" s="28">
        <v>1.9</v>
      </c>
      <c r="R54" s="35">
        <f t="shared" si="7"/>
        <v>0.47547222222222224</v>
      </c>
      <c r="S54" s="39"/>
      <c r="T54" s="39"/>
      <c r="U54" s="39"/>
    </row>
    <row r="55" spans="1:21">
      <c r="A55" s="32"/>
      <c r="B55" s="25" t="s">
        <v>47</v>
      </c>
      <c r="C55" s="25">
        <v>22</v>
      </c>
      <c r="D55" s="41">
        <v>2801.7671999999998</v>
      </c>
      <c r="E55" s="41">
        <v>37.928800000000003</v>
      </c>
      <c r="F55" s="41">
        <v>40.050400000000003</v>
      </c>
      <c r="G55" s="41">
        <v>40.5246</v>
      </c>
      <c r="H55" s="28">
        <v>1993.96</v>
      </c>
      <c r="I55" s="28">
        <v>3.64</v>
      </c>
      <c r="J55" s="42">
        <f t="shared" si="6"/>
        <v>0.5538777777777778</v>
      </c>
      <c r="K55" s="43" t="e">
        <f>IF(OR(AND(D55="",E55="",F55="",G55=""),AND(#REF!=D55,A55=E55,B55=F55,C55=G55)),"","!")</f>
        <v>#REF!</v>
      </c>
      <c r="L55" s="28">
        <v>2800.3384000000001</v>
      </c>
      <c r="M55" s="28">
        <v>37.998800000000003</v>
      </c>
      <c r="N55" s="28">
        <v>40.093299999999999</v>
      </c>
      <c r="O55" s="28">
        <v>40.575499999999998</v>
      </c>
      <c r="P55" s="28">
        <v>1737.76</v>
      </c>
      <c r="Q55" s="28">
        <v>3.45</v>
      </c>
      <c r="R55" s="40">
        <f t="shared" si="7"/>
        <v>0.48271111111111109</v>
      </c>
      <c r="S55" s="31">
        <v>-1.6442090296425182</v>
      </c>
      <c r="T55" s="31">
        <v>-5.881444576510253</v>
      </c>
      <c r="U55" s="31">
        <v>-5.6705351951831906</v>
      </c>
    </row>
    <row r="56" spans="1:21">
      <c r="A56" s="32"/>
      <c r="B56" s="32" t="s">
        <v>48</v>
      </c>
      <c r="C56" s="32">
        <v>27</v>
      </c>
      <c r="D56" s="27">
        <v>1239.1823999999999</v>
      </c>
      <c r="E56" s="27">
        <v>33.847299999999997</v>
      </c>
      <c r="F56" s="27">
        <v>37.158200000000001</v>
      </c>
      <c r="G56" s="27">
        <v>37.608199999999997</v>
      </c>
      <c r="H56" s="28">
        <v>1821.25</v>
      </c>
      <c r="I56" s="28">
        <v>2.48</v>
      </c>
      <c r="J56" s="29">
        <f t="shared" si="6"/>
        <v>0.50590277777777781</v>
      </c>
      <c r="K56" s="30" t="e">
        <f t="shared" ref="K56" si="41">IF(OR(AND(D56="",E56="",F56="",G56=""),AND(#REF!=D56,A56=E56,B56=F56,C56=G56)),"","!")</f>
        <v>#REF!</v>
      </c>
      <c r="L56" s="28">
        <v>1238.1904</v>
      </c>
      <c r="M56" s="28">
        <v>33.9617</v>
      </c>
      <c r="N56" s="28">
        <v>37.251800000000003</v>
      </c>
      <c r="O56" s="28">
        <v>37.687199999999997</v>
      </c>
      <c r="P56" s="28">
        <v>1612.61</v>
      </c>
      <c r="Q56" s="28">
        <v>2.54</v>
      </c>
      <c r="R56" s="26">
        <f t="shared" si="7"/>
        <v>0.44794722222222222</v>
      </c>
      <c r="S56" s="33"/>
      <c r="T56" s="33"/>
      <c r="U56" s="33"/>
    </row>
    <row r="57" spans="1:21">
      <c r="A57" s="32"/>
      <c r="B57" s="32"/>
      <c r="C57" s="32">
        <v>32</v>
      </c>
      <c r="D57" s="27">
        <v>505.60079999999999</v>
      </c>
      <c r="E57" s="27">
        <v>30.185300000000002</v>
      </c>
      <c r="F57" s="27">
        <v>34.710099999999997</v>
      </c>
      <c r="G57" s="27">
        <v>35.175600000000003</v>
      </c>
      <c r="H57" s="28">
        <v>1698.74</v>
      </c>
      <c r="I57" s="28">
        <v>1.96</v>
      </c>
      <c r="J57" s="29">
        <f t="shared" si="6"/>
        <v>0.47187222222222225</v>
      </c>
      <c r="K57" s="30" t="e">
        <f t="shared" ref="K57" si="42">IF(OR(AND(D57="",E57="",F57="",G57=""),AND(#REF!=D57,A57=E57,B57=F57,C57=G57)),"","!")</f>
        <v>#REF!</v>
      </c>
      <c r="L57" s="28">
        <v>514.7944</v>
      </c>
      <c r="M57" s="28">
        <v>30.298500000000001</v>
      </c>
      <c r="N57" s="28">
        <v>34.955399999999997</v>
      </c>
      <c r="O57" s="28">
        <v>35.428699999999999</v>
      </c>
      <c r="P57" s="28">
        <v>1527.24</v>
      </c>
      <c r="Q57" s="28">
        <v>1.93</v>
      </c>
      <c r="R57" s="26">
        <f t="shared" si="7"/>
        <v>0.42423333333333335</v>
      </c>
      <c r="S57" s="33"/>
      <c r="T57" s="33"/>
      <c r="U57" s="33"/>
    </row>
    <row r="58" spans="1:21" ht="15.75" thickBot="1">
      <c r="A58" s="32"/>
      <c r="B58" s="34"/>
      <c r="C58" s="34">
        <v>37</v>
      </c>
      <c r="D58" s="36">
        <v>189.9272</v>
      </c>
      <c r="E58" s="36">
        <v>27.061800000000002</v>
      </c>
      <c r="F58" s="36">
        <v>32.5456</v>
      </c>
      <c r="G58" s="36">
        <v>33.066800000000001</v>
      </c>
      <c r="H58" s="28">
        <v>1613.96</v>
      </c>
      <c r="I58" s="28">
        <v>1.58</v>
      </c>
      <c r="J58" s="37">
        <f t="shared" si="6"/>
        <v>0.44832222222222223</v>
      </c>
      <c r="K58" s="38" t="e">
        <f t="shared" ref="K58" si="43">IF(OR(AND(D58="",E58="",F58="",G58=""),AND(#REF!=D58,A58=E58,B58=F58,C58=G58)),"","!")</f>
        <v>#REF!</v>
      </c>
      <c r="L58" s="28">
        <v>194.10480000000001</v>
      </c>
      <c r="M58" s="28">
        <v>27.108599999999999</v>
      </c>
      <c r="N58" s="28">
        <v>32.973500000000001</v>
      </c>
      <c r="O58" s="28">
        <v>33.465299999999999</v>
      </c>
      <c r="P58" s="28">
        <v>1457.64</v>
      </c>
      <c r="Q58" s="28">
        <v>1.54</v>
      </c>
      <c r="R58" s="35">
        <f t="shared" si="7"/>
        <v>0.40490000000000004</v>
      </c>
      <c r="S58" s="39"/>
      <c r="T58" s="39"/>
      <c r="U58" s="39"/>
    </row>
    <row r="59" spans="1:21">
      <c r="A59" s="32"/>
      <c r="B59" s="25" t="s">
        <v>49</v>
      </c>
      <c r="C59" s="25">
        <v>22</v>
      </c>
      <c r="D59" s="41">
        <v>1754.6448</v>
      </c>
      <c r="E59" s="41">
        <v>39.869799999999998</v>
      </c>
      <c r="F59" s="41">
        <v>41.1449</v>
      </c>
      <c r="G59" s="41">
        <v>42.280700000000003</v>
      </c>
      <c r="H59" s="28">
        <v>1454.3</v>
      </c>
      <c r="I59" s="28">
        <v>2.2000000000000002</v>
      </c>
      <c r="J59" s="42">
        <f t="shared" si="6"/>
        <v>0.40397222222222223</v>
      </c>
      <c r="K59" s="43" t="e">
        <f>IF(OR(AND(D59="",E59="",F59="",G59=""),AND(#REF!=D59,A59=E59,B59=F59,C59=G59)),"","!")</f>
        <v>#REF!</v>
      </c>
      <c r="L59" s="28">
        <v>1761.1176</v>
      </c>
      <c r="M59" s="28">
        <v>39.991599999999998</v>
      </c>
      <c r="N59" s="28">
        <v>41.145299999999999</v>
      </c>
      <c r="O59" s="28">
        <v>42.236199999999997</v>
      </c>
      <c r="P59" s="28">
        <v>1269.04</v>
      </c>
      <c r="Q59" s="28">
        <v>2.19</v>
      </c>
      <c r="R59" s="40">
        <f t="shared" si="7"/>
        <v>0.35251111111111111</v>
      </c>
      <c r="S59" s="31">
        <v>-0.84967831069566735</v>
      </c>
      <c r="T59" s="31">
        <v>-2.20489915140063</v>
      </c>
      <c r="U59" s="31">
        <v>-1.7856181484469658</v>
      </c>
    </row>
    <row r="60" spans="1:21">
      <c r="A60" s="32"/>
      <c r="B60" s="32" t="s">
        <v>40</v>
      </c>
      <c r="C60" s="32">
        <v>27</v>
      </c>
      <c r="D60" s="27">
        <v>883.1</v>
      </c>
      <c r="E60" s="27">
        <v>36.061</v>
      </c>
      <c r="F60" s="27">
        <v>38.248600000000003</v>
      </c>
      <c r="G60" s="27">
        <v>39.4542</v>
      </c>
      <c r="H60" s="28">
        <v>1350.84</v>
      </c>
      <c r="I60" s="28">
        <v>1.71</v>
      </c>
      <c r="J60" s="29">
        <f t="shared" si="6"/>
        <v>0.37523333333333331</v>
      </c>
      <c r="K60" s="30" t="e">
        <f t="shared" ref="K60" si="44">IF(OR(AND(D60="",E60="",F60="",G60=""),AND(#REF!=D60,A60=E60,B60=F60,C60=G60)),"","!")</f>
        <v>#REF!</v>
      </c>
      <c r="L60" s="28">
        <v>894.95039999999995</v>
      </c>
      <c r="M60" s="28">
        <v>36.208199999999998</v>
      </c>
      <c r="N60" s="28">
        <v>38.281999999999996</v>
      </c>
      <c r="O60" s="28">
        <v>39.4651</v>
      </c>
      <c r="P60" s="28">
        <v>1196.56</v>
      </c>
      <c r="Q60" s="28">
        <v>1.79</v>
      </c>
      <c r="R60" s="26">
        <f t="shared" si="7"/>
        <v>0.33237777777777777</v>
      </c>
      <c r="S60" s="33"/>
      <c r="T60" s="33"/>
      <c r="U60" s="33"/>
    </row>
    <row r="61" spans="1:21">
      <c r="A61" s="32"/>
      <c r="B61" s="32"/>
      <c r="C61" s="32">
        <v>32</v>
      </c>
      <c r="D61" s="27">
        <v>417.26319999999998</v>
      </c>
      <c r="E61" s="27">
        <v>32.5625</v>
      </c>
      <c r="F61" s="27">
        <v>35.674700000000001</v>
      </c>
      <c r="G61" s="27">
        <v>36.757399999999997</v>
      </c>
      <c r="H61" s="28">
        <v>1254.05</v>
      </c>
      <c r="I61" s="28">
        <v>1.38</v>
      </c>
      <c r="J61" s="29">
        <f t="shared" si="6"/>
        <v>0.3483472222222222</v>
      </c>
      <c r="K61" s="30" t="e">
        <f t="shared" ref="K61" si="45">IF(OR(AND(D61="",E61="",F61="",G61=""),AND(#REF!=D61,A61=E61,B61=F61,C61=G61)),"","!")</f>
        <v>#REF!</v>
      </c>
      <c r="L61" s="28">
        <v>430.20319999999998</v>
      </c>
      <c r="M61" s="28">
        <v>32.707700000000003</v>
      </c>
      <c r="N61" s="28">
        <v>35.898400000000002</v>
      </c>
      <c r="O61" s="28">
        <v>36.983899999999998</v>
      </c>
      <c r="P61" s="28">
        <v>1121.73</v>
      </c>
      <c r="Q61" s="28">
        <v>1.37</v>
      </c>
      <c r="R61" s="26">
        <f t="shared" si="7"/>
        <v>0.31159166666666666</v>
      </c>
      <c r="S61" s="33"/>
      <c r="T61" s="33"/>
      <c r="U61" s="33"/>
    </row>
    <row r="62" spans="1:21" ht="15.75" thickBot="1">
      <c r="A62" s="34"/>
      <c r="B62" s="34"/>
      <c r="C62" s="34">
        <v>37</v>
      </c>
      <c r="D62" s="36">
        <v>186.78960000000001</v>
      </c>
      <c r="E62" s="36">
        <v>29.654499999999999</v>
      </c>
      <c r="F62" s="36">
        <v>33.254300000000001</v>
      </c>
      <c r="G62" s="36">
        <v>34.212200000000003</v>
      </c>
      <c r="H62" s="28">
        <v>1169.6199999999999</v>
      </c>
      <c r="I62" s="28">
        <v>1.21</v>
      </c>
      <c r="J62" s="37">
        <f t="shared" si="6"/>
        <v>0.32489444444444443</v>
      </c>
      <c r="K62" s="38" t="e">
        <f t="shared" ref="K62" si="46">IF(OR(AND(D62="",E62="",F62="",G62=""),AND(#REF!=D62,A62=E62,B62=F62,C62=G62)),"","!")</f>
        <v>#REF!</v>
      </c>
      <c r="L62" s="28">
        <v>192.36240000000001</v>
      </c>
      <c r="M62" s="28">
        <v>29.704999999999998</v>
      </c>
      <c r="N62" s="28">
        <v>33.644799999999996</v>
      </c>
      <c r="O62" s="28">
        <v>34.600999999999999</v>
      </c>
      <c r="P62" s="28">
        <v>1054.05</v>
      </c>
      <c r="Q62" s="28">
        <v>1.24</v>
      </c>
      <c r="R62" s="35">
        <f t="shared" si="7"/>
        <v>0.29279166666666667</v>
      </c>
      <c r="S62" s="39"/>
      <c r="T62" s="39"/>
      <c r="U62" s="39"/>
    </row>
    <row r="63" spans="1:21">
      <c r="A63" s="25" t="s">
        <v>50</v>
      </c>
      <c r="B63" s="25" t="s">
        <v>51</v>
      </c>
      <c r="C63" s="25">
        <v>22</v>
      </c>
      <c r="D63" s="41">
        <v>2517.9432000000002</v>
      </c>
      <c r="E63" s="41">
        <v>43.133699999999997</v>
      </c>
      <c r="F63" s="41">
        <v>46.405000000000001</v>
      </c>
      <c r="G63" s="41">
        <v>47.346499999999999</v>
      </c>
      <c r="H63" s="28">
        <v>17780.849999999999</v>
      </c>
      <c r="I63" s="28">
        <v>17.649999999999999</v>
      </c>
      <c r="J63" s="42">
        <f t="shared" si="6"/>
        <v>4.9391249999999998</v>
      </c>
      <c r="K63" s="43" t="e">
        <f>IF(OR(AND(D63="",E63="",F63="",G63=""),AND(#REF!=D63,A63=E63,B63=F63,C63=G63)),"","!")</f>
        <v>#REF!</v>
      </c>
      <c r="L63" s="28">
        <v>2587.4623999999999</v>
      </c>
      <c r="M63" s="28">
        <v>43.165700000000001</v>
      </c>
      <c r="N63" s="28">
        <v>46.343299999999999</v>
      </c>
      <c r="O63" s="28">
        <v>47.29</v>
      </c>
      <c r="P63" s="28">
        <v>16224.81</v>
      </c>
      <c r="Q63" s="28">
        <v>19.329999999999998</v>
      </c>
      <c r="R63" s="40">
        <f t="shared" si="7"/>
        <v>4.5068916666666663</v>
      </c>
      <c r="S63" s="31">
        <v>-0.9594161438012172</v>
      </c>
      <c r="T63" s="31">
        <v>-0.79488762991184458</v>
      </c>
      <c r="U63" s="31">
        <v>-0.30054475410165038</v>
      </c>
    </row>
    <row r="64" spans="1:21">
      <c r="A64" s="32" t="s">
        <v>52</v>
      </c>
      <c r="B64" s="32" t="s">
        <v>53</v>
      </c>
      <c r="C64" s="32">
        <v>27</v>
      </c>
      <c r="D64" s="27">
        <v>963.43200000000002</v>
      </c>
      <c r="E64" s="27">
        <v>40.679900000000004</v>
      </c>
      <c r="F64" s="27">
        <v>45.039900000000003</v>
      </c>
      <c r="G64" s="27">
        <v>45.717100000000002</v>
      </c>
      <c r="H64" s="28">
        <v>17010.61</v>
      </c>
      <c r="I64" s="28">
        <v>15.73</v>
      </c>
      <c r="J64" s="29">
        <f t="shared" si="6"/>
        <v>4.725169444444445</v>
      </c>
      <c r="K64" s="30" t="e">
        <f t="shared" ref="K64" si="47">IF(OR(AND(D64="",E64="",F64="",G64=""),AND(#REF!=D64,A64=E64,B64=F64,C64=G64)),"","!")</f>
        <v>#REF!</v>
      </c>
      <c r="L64" s="28">
        <v>968.77200000000005</v>
      </c>
      <c r="M64" s="28">
        <v>40.751100000000001</v>
      </c>
      <c r="N64" s="28">
        <v>45.023400000000002</v>
      </c>
      <c r="O64" s="28">
        <v>45.697400000000002</v>
      </c>
      <c r="P64" s="28">
        <v>15570.7</v>
      </c>
      <c r="Q64" s="28">
        <v>15.75</v>
      </c>
      <c r="R64" s="26">
        <f t="shared" si="7"/>
        <v>4.3251944444444446</v>
      </c>
      <c r="S64" s="33"/>
      <c r="T64" s="33"/>
      <c r="U64" s="33"/>
    </row>
    <row r="65" spans="1:21">
      <c r="A65" s="32"/>
      <c r="B65" s="32"/>
      <c r="C65" s="32">
        <v>32</v>
      </c>
      <c r="D65" s="27">
        <v>459.42720000000003</v>
      </c>
      <c r="E65" s="27">
        <v>37.940800000000003</v>
      </c>
      <c r="F65" s="27">
        <v>43.4529</v>
      </c>
      <c r="G65" s="27">
        <v>43.885199999999998</v>
      </c>
      <c r="H65" s="28">
        <v>16693.8</v>
      </c>
      <c r="I65" s="28">
        <v>14.24</v>
      </c>
      <c r="J65" s="29">
        <f t="shared" si="6"/>
        <v>4.6371666666666664</v>
      </c>
      <c r="K65" s="30" t="e">
        <f t="shared" ref="K65" si="48">IF(OR(AND(D65="",E65="",F65="",G65=""),AND(#REF!=D65,A65=E65,B65=F65,C65=G65)),"","!")</f>
        <v>#REF!</v>
      </c>
      <c r="L65" s="28">
        <v>462.01760000000002</v>
      </c>
      <c r="M65" s="28">
        <v>38.000900000000001</v>
      </c>
      <c r="N65" s="28">
        <v>43.543700000000001</v>
      </c>
      <c r="O65" s="28">
        <v>43.933700000000002</v>
      </c>
      <c r="P65" s="28">
        <v>15380.81</v>
      </c>
      <c r="Q65" s="28">
        <v>17.13</v>
      </c>
      <c r="R65" s="26">
        <f t="shared" si="7"/>
        <v>4.2724472222222225</v>
      </c>
      <c r="S65" s="33"/>
      <c r="T65" s="33"/>
      <c r="U65" s="33"/>
    </row>
    <row r="66" spans="1:21" ht="15.75" thickBot="1">
      <c r="A66" s="32"/>
      <c r="B66" s="34"/>
      <c r="C66" s="34">
        <v>37</v>
      </c>
      <c r="D66" s="36">
        <v>242.93600000000001</v>
      </c>
      <c r="E66" s="36">
        <v>35.064599999999999</v>
      </c>
      <c r="F66" s="36">
        <v>41.966000000000001</v>
      </c>
      <c r="G66" s="36">
        <v>42.049700000000001</v>
      </c>
      <c r="H66" s="28">
        <v>16590</v>
      </c>
      <c r="I66" s="28">
        <v>13.53</v>
      </c>
      <c r="J66" s="37">
        <f t="shared" si="6"/>
        <v>4.6083333333333334</v>
      </c>
      <c r="K66" s="38" t="e">
        <f t="shared" ref="K66" si="49">IF(OR(AND(D66="",E66="",F66="",G66=""),AND(#REF!=D66,A66=E66,B66=F66,C66=G66)),"","!")</f>
        <v>#REF!</v>
      </c>
      <c r="L66" s="28">
        <v>242.7432</v>
      </c>
      <c r="M66" s="28">
        <v>35.118099999999998</v>
      </c>
      <c r="N66" s="28">
        <v>42.144500000000001</v>
      </c>
      <c r="O66" s="28">
        <v>42.335599999999999</v>
      </c>
      <c r="P66" s="28">
        <v>15323.13</v>
      </c>
      <c r="Q66" s="28">
        <v>14.16</v>
      </c>
      <c r="R66" s="35">
        <f t="shared" si="7"/>
        <v>4.2564250000000001</v>
      </c>
      <c r="S66" s="39"/>
      <c r="T66" s="39"/>
      <c r="U66" s="39"/>
    </row>
    <row r="67" spans="1:21">
      <c r="A67" s="32"/>
      <c r="B67" s="25" t="s">
        <v>54</v>
      </c>
      <c r="C67" s="25">
        <v>22</v>
      </c>
      <c r="D67" s="41">
        <v>3602.9344000000001</v>
      </c>
      <c r="E67" s="41">
        <v>42.974600000000002</v>
      </c>
      <c r="F67" s="41">
        <v>48.0197</v>
      </c>
      <c r="G67" s="41">
        <v>47.309600000000003</v>
      </c>
      <c r="H67" s="28">
        <v>18007.310000000001</v>
      </c>
      <c r="I67" s="28">
        <v>18.86</v>
      </c>
      <c r="J67" s="42">
        <f t="shared" si="6"/>
        <v>5.0020305555555558</v>
      </c>
      <c r="K67" s="43" t="e">
        <f>IF(OR(AND(D67="",E67="",F67="",G67=""),AND(#REF!=D67,A67=E67,B67=F67,C67=G67)),"","!")</f>
        <v>#REF!</v>
      </c>
      <c r="L67" s="28">
        <v>3724.1552000000001</v>
      </c>
      <c r="M67" s="28">
        <v>42.997100000000003</v>
      </c>
      <c r="N67" s="28">
        <v>47.908499999999997</v>
      </c>
      <c r="O67" s="28">
        <v>47.308100000000003</v>
      </c>
      <c r="P67" s="28">
        <v>16320</v>
      </c>
      <c r="Q67" s="28">
        <v>20.59</v>
      </c>
      <c r="R67" s="40">
        <f t="shared" si="7"/>
        <v>4.5333333333333332</v>
      </c>
      <c r="S67" s="31">
        <v>-1.1043257160458841</v>
      </c>
      <c r="T67" s="31">
        <v>7.3214873791331403</v>
      </c>
      <c r="U67" s="31">
        <v>-2.5811229029399474</v>
      </c>
    </row>
    <row r="68" spans="1:21">
      <c r="A68" s="32"/>
      <c r="B68" s="32" t="s">
        <v>55</v>
      </c>
      <c r="C68" s="32">
        <v>27</v>
      </c>
      <c r="D68" s="27">
        <v>1225.9544000000001</v>
      </c>
      <c r="E68" s="27">
        <v>40.2881</v>
      </c>
      <c r="F68" s="27">
        <v>46.667400000000001</v>
      </c>
      <c r="G68" s="27">
        <v>45.380800000000001</v>
      </c>
      <c r="H68" s="28">
        <v>17119.849999999999</v>
      </c>
      <c r="I68" s="28">
        <v>17.52</v>
      </c>
      <c r="J68" s="29">
        <f t="shared" si="6"/>
        <v>4.7555138888888884</v>
      </c>
      <c r="K68" s="30" t="e">
        <f t="shared" ref="K68" si="50">IF(OR(AND(D68="",E68="",F68="",G68=""),AND(#REF!=D68,A68=E68,B68=F68,C68=G68)),"","!")</f>
        <v>#REF!</v>
      </c>
      <c r="L68" s="28">
        <v>1233.4295999999999</v>
      </c>
      <c r="M68" s="28">
        <v>40.346200000000003</v>
      </c>
      <c r="N68" s="28">
        <v>46.5837</v>
      </c>
      <c r="O68" s="28">
        <v>45.367800000000003</v>
      </c>
      <c r="P68" s="28">
        <v>15736.16</v>
      </c>
      <c r="Q68" s="28">
        <v>15.51</v>
      </c>
      <c r="R68" s="26">
        <f t="shared" si="7"/>
        <v>4.3711555555555552</v>
      </c>
      <c r="S68" s="33"/>
      <c r="T68" s="33"/>
      <c r="U68" s="33"/>
    </row>
    <row r="69" spans="1:21">
      <c r="A69" s="32"/>
      <c r="B69" s="32"/>
      <c r="C69" s="32">
        <v>32</v>
      </c>
      <c r="D69" s="27">
        <v>564.1952</v>
      </c>
      <c r="E69" s="27">
        <v>37.292999999999999</v>
      </c>
      <c r="F69" s="27">
        <v>45.367800000000003</v>
      </c>
      <c r="G69" s="27">
        <v>43.539499999999997</v>
      </c>
      <c r="H69" s="28">
        <v>16738.34</v>
      </c>
      <c r="I69" s="28">
        <v>14.28</v>
      </c>
      <c r="J69" s="29">
        <f t="shared" si="6"/>
        <v>4.6495388888888893</v>
      </c>
      <c r="K69" s="30" t="e">
        <f t="shared" ref="K69" si="51">IF(OR(AND(D69="",E69="",F69="",G69=""),AND(#REF!=D69,A69=E69,B69=F69,C69=G69)),"","!")</f>
        <v>#REF!</v>
      </c>
      <c r="L69" s="28">
        <v>562.85040000000004</v>
      </c>
      <c r="M69" s="28">
        <v>37.353400000000001</v>
      </c>
      <c r="N69" s="28">
        <v>45.196399999999997</v>
      </c>
      <c r="O69" s="28">
        <v>43.715200000000003</v>
      </c>
      <c r="P69" s="28">
        <v>15346.77</v>
      </c>
      <c r="Q69" s="28">
        <v>16.489999999999998</v>
      </c>
      <c r="R69" s="26">
        <f t="shared" si="7"/>
        <v>4.2629916666666672</v>
      </c>
      <c r="S69" s="33"/>
      <c r="T69" s="33"/>
      <c r="U69" s="33"/>
    </row>
    <row r="70" spans="1:21" ht="15.75" thickBot="1">
      <c r="A70" s="32"/>
      <c r="B70" s="34"/>
      <c r="C70" s="34">
        <v>37</v>
      </c>
      <c r="D70" s="36">
        <v>297.976</v>
      </c>
      <c r="E70" s="36">
        <v>34.145299999999999</v>
      </c>
      <c r="F70" s="36">
        <v>44.007100000000001</v>
      </c>
      <c r="G70" s="36">
        <v>41.866799999999998</v>
      </c>
      <c r="H70" s="28">
        <v>16465.78</v>
      </c>
      <c r="I70" s="28">
        <v>12.94</v>
      </c>
      <c r="J70" s="37">
        <f t="shared" si="6"/>
        <v>4.5738277777777778</v>
      </c>
      <c r="K70" s="38" t="e">
        <f t="shared" ref="K70" si="52">IF(OR(AND(D70="",E70="",F70="",G70=""),AND(#REF!=D70,A70=E70,B70=F70,C70=G70)),"","!")</f>
        <v>#REF!</v>
      </c>
      <c r="L70" s="28">
        <v>295.9384</v>
      </c>
      <c r="M70" s="28">
        <v>34.2224</v>
      </c>
      <c r="N70" s="28">
        <v>44.029200000000003</v>
      </c>
      <c r="O70" s="28">
        <v>42.155500000000004</v>
      </c>
      <c r="P70" s="28">
        <v>15140.25</v>
      </c>
      <c r="Q70" s="28">
        <v>13.7</v>
      </c>
      <c r="R70" s="35">
        <f t="shared" si="7"/>
        <v>4.2056250000000004</v>
      </c>
      <c r="S70" s="39"/>
      <c r="T70" s="39"/>
      <c r="U70" s="39"/>
    </row>
    <row r="71" spans="1:21">
      <c r="A71" s="32"/>
      <c r="B71" s="25" t="s">
        <v>56</v>
      </c>
      <c r="C71" s="25">
        <v>22</v>
      </c>
      <c r="D71" s="41">
        <v>3044.5088000000001</v>
      </c>
      <c r="E71" s="41">
        <v>42.916400000000003</v>
      </c>
      <c r="F71" s="41">
        <v>47.723799999999997</v>
      </c>
      <c r="G71" s="41">
        <v>47.892800000000001</v>
      </c>
      <c r="H71" s="28">
        <v>17710.41</v>
      </c>
      <c r="I71" s="28">
        <v>19.079999999999998</v>
      </c>
      <c r="J71" s="42">
        <f t="shared" si="6"/>
        <v>4.9195583333333337</v>
      </c>
      <c r="K71" s="43" t="e">
        <f>IF(OR(AND(D71="",E71="",F71="",G71=""),AND(#REF!=D71,A71=E71,B71=F71,C71=G71)),"","!")</f>
        <v>#REF!</v>
      </c>
      <c r="L71" s="28">
        <v>3177.0111999999999</v>
      </c>
      <c r="M71" s="28">
        <v>42.963000000000001</v>
      </c>
      <c r="N71" s="28">
        <v>47.647799999999997</v>
      </c>
      <c r="O71" s="28">
        <v>47.839700000000001</v>
      </c>
      <c r="P71" s="28">
        <v>16182.25</v>
      </c>
      <c r="Q71" s="28">
        <v>20.62</v>
      </c>
      <c r="R71" s="40">
        <f t="shared" si="7"/>
        <v>4.4950694444444448</v>
      </c>
      <c r="S71" s="31">
        <v>-9.1437125549143072E-2</v>
      </c>
      <c r="T71" s="31">
        <v>4.3103938041200163</v>
      </c>
      <c r="U71" s="31">
        <v>-0.86245044763721967</v>
      </c>
    </row>
    <row r="72" spans="1:21">
      <c r="A72" s="32"/>
      <c r="B72" s="32" t="s">
        <v>57</v>
      </c>
      <c r="C72" s="32">
        <v>27</v>
      </c>
      <c r="D72" s="27">
        <v>974.52800000000002</v>
      </c>
      <c r="E72" s="27">
        <v>40.267699999999998</v>
      </c>
      <c r="F72" s="27">
        <v>45.9938</v>
      </c>
      <c r="G72" s="27">
        <v>45.9955</v>
      </c>
      <c r="H72" s="28">
        <v>16925.16</v>
      </c>
      <c r="I72" s="28">
        <v>14.89</v>
      </c>
      <c r="J72" s="29">
        <f t="shared" si="6"/>
        <v>4.7014333333333331</v>
      </c>
      <c r="K72" s="30" t="e">
        <f t="shared" ref="K72" si="53">IF(OR(AND(D72="",E72="",F72="",G72=""),AND(#REF!=D72,A72=E72,B72=F72,C72=G72)),"","!")</f>
        <v>#REF!</v>
      </c>
      <c r="L72" s="28">
        <v>992.77120000000002</v>
      </c>
      <c r="M72" s="28">
        <v>40.3292</v>
      </c>
      <c r="N72" s="28">
        <v>45.842799999999997</v>
      </c>
      <c r="O72" s="28">
        <v>45.966299999999997</v>
      </c>
      <c r="P72" s="28">
        <v>15569.96</v>
      </c>
      <c r="Q72" s="28">
        <v>15.02</v>
      </c>
      <c r="R72" s="26">
        <f t="shared" si="7"/>
        <v>4.324988888888889</v>
      </c>
      <c r="S72" s="33"/>
      <c r="T72" s="33"/>
      <c r="U72" s="33"/>
    </row>
    <row r="73" spans="1:21">
      <c r="A73" s="32"/>
      <c r="B73" s="32"/>
      <c r="C73" s="32">
        <v>32</v>
      </c>
      <c r="D73" s="27">
        <v>429.31360000000001</v>
      </c>
      <c r="E73" s="27">
        <v>37.543399999999998</v>
      </c>
      <c r="F73" s="27">
        <v>44.128700000000002</v>
      </c>
      <c r="G73" s="27">
        <v>43.796799999999998</v>
      </c>
      <c r="H73" s="28">
        <v>16673.95</v>
      </c>
      <c r="I73" s="28">
        <v>14.46</v>
      </c>
      <c r="J73" s="29">
        <f t="shared" si="6"/>
        <v>4.6316527777777781</v>
      </c>
      <c r="K73" s="30" t="e">
        <f t="shared" ref="K73" si="54">IF(OR(AND(D73="",E73="",F73="",G73=""),AND(#REF!=D73,A73=E73,B73=F73,C73=G73)),"","!")</f>
        <v>#REF!</v>
      </c>
      <c r="L73" s="28">
        <v>436.17759999999998</v>
      </c>
      <c r="M73" s="28">
        <v>37.607500000000002</v>
      </c>
      <c r="N73" s="28">
        <v>44.165700000000001</v>
      </c>
      <c r="O73" s="28">
        <v>43.997</v>
      </c>
      <c r="P73" s="28">
        <v>15249.33</v>
      </c>
      <c r="Q73" s="28">
        <v>16.510000000000002</v>
      </c>
      <c r="R73" s="26">
        <f t="shared" si="7"/>
        <v>4.2359249999999999</v>
      </c>
      <c r="S73" s="33"/>
      <c r="T73" s="33"/>
      <c r="U73" s="33"/>
    </row>
    <row r="74" spans="1:21" ht="15.75" thickBot="1">
      <c r="A74" s="34"/>
      <c r="B74" s="34"/>
      <c r="C74" s="34">
        <v>37</v>
      </c>
      <c r="D74" s="36">
        <v>226.04239999999999</v>
      </c>
      <c r="E74" s="36">
        <v>34.8247</v>
      </c>
      <c r="F74" s="36">
        <v>42.2896</v>
      </c>
      <c r="G74" s="36">
        <v>41.858899999999998</v>
      </c>
      <c r="H74" s="28">
        <v>16394.2</v>
      </c>
      <c r="I74" s="28">
        <v>13.63</v>
      </c>
      <c r="J74" s="37">
        <f t="shared" si="6"/>
        <v>4.5539444444444444</v>
      </c>
      <c r="K74" s="38" t="e">
        <f t="shared" ref="K74" si="55">IF(OR(AND(D74="",E74="",F74="",G74=""),AND(#REF!=D74,A74=E74,B74=F74,C74=G74)),"","!")</f>
        <v>#REF!</v>
      </c>
      <c r="L74" s="28">
        <v>226.29040000000001</v>
      </c>
      <c r="M74" s="28">
        <v>34.885100000000001</v>
      </c>
      <c r="N74" s="28">
        <v>42.571199999999997</v>
      </c>
      <c r="O74" s="28">
        <v>42.160699999999999</v>
      </c>
      <c r="P74" s="28">
        <v>15133.11</v>
      </c>
      <c r="Q74" s="28">
        <v>13.77</v>
      </c>
      <c r="R74" s="35">
        <f t="shared" si="7"/>
        <v>4.2036416666666669</v>
      </c>
      <c r="S74" s="39"/>
      <c r="T74" s="39"/>
      <c r="U74" s="39"/>
    </row>
    <row r="75" spans="1:21">
      <c r="A75" s="44"/>
      <c r="B75" s="44" t="s">
        <v>12</v>
      </c>
      <c r="C75" s="44"/>
      <c r="D75" s="45"/>
      <c r="E75" s="45"/>
      <c r="F75" s="45"/>
      <c r="G75" s="45"/>
      <c r="H75" s="45"/>
      <c r="I75" s="45"/>
      <c r="J75" s="45"/>
      <c r="K75" s="13"/>
      <c r="L75" s="45"/>
      <c r="M75" s="45"/>
      <c r="N75" s="45"/>
      <c r="O75" s="45"/>
      <c r="P75" s="45"/>
      <c r="Q75" s="45"/>
      <c r="R75" s="45"/>
      <c r="S75" s="46"/>
      <c r="T75" s="46"/>
      <c r="U75" s="46"/>
    </row>
    <row r="76" spans="1:21">
      <c r="A76" s="47"/>
      <c r="B76" s="47" t="s">
        <v>19</v>
      </c>
      <c r="C76" s="47"/>
      <c r="D76" s="1"/>
      <c r="E76" s="1"/>
      <c r="F76" s="1"/>
      <c r="G76" s="1"/>
      <c r="H76" s="1"/>
      <c r="I76" s="1"/>
      <c r="J76" s="1"/>
      <c r="K76" s="48"/>
      <c r="L76" s="1"/>
      <c r="M76" s="1"/>
      <c r="N76" s="1"/>
      <c r="O76" s="1"/>
      <c r="P76" s="1"/>
      <c r="Q76" s="1"/>
      <c r="R76" s="1"/>
      <c r="S76" s="49">
        <v>-0.81220713191345162</v>
      </c>
      <c r="T76" s="49">
        <v>-2.4263107177426901</v>
      </c>
      <c r="U76" s="49">
        <v>-1.3414569978355395</v>
      </c>
    </row>
    <row r="77" spans="1:21">
      <c r="A77" s="47"/>
      <c r="B77" s="47" t="s">
        <v>31</v>
      </c>
      <c r="C77" s="47"/>
      <c r="D77" s="1"/>
      <c r="E77" s="1"/>
      <c r="F77" s="1"/>
      <c r="G77" s="1"/>
      <c r="H77" s="1"/>
      <c r="I77" s="1"/>
      <c r="J77" s="1"/>
      <c r="K77" s="48"/>
      <c r="L77" s="1"/>
      <c r="M77" s="1"/>
      <c r="N77" s="1"/>
      <c r="O77" s="1"/>
      <c r="P77" s="1"/>
      <c r="Q77" s="1"/>
      <c r="R77" s="1"/>
      <c r="S77" s="49">
        <v>-1.5232027514539477</v>
      </c>
      <c r="T77" s="49">
        <v>-4.7731736808452219</v>
      </c>
      <c r="U77" s="49">
        <v>-4.3871929157498046</v>
      </c>
    </row>
    <row r="78" spans="1:21">
      <c r="A78" s="47"/>
      <c r="B78" s="47" t="s">
        <v>41</v>
      </c>
      <c r="C78" s="47"/>
      <c r="D78" s="1"/>
      <c r="E78" s="1"/>
      <c r="F78" s="1"/>
      <c r="G78" s="1"/>
      <c r="H78" s="1"/>
      <c r="I78" s="1"/>
      <c r="J78" s="1"/>
      <c r="K78" s="50"/>
      <c r="L78" s="1"/>
      <c r="M78" s="1"/>
      <c r="N78" s="1"/>
      <c r="O78" s="1"/>
      <c r="P78" s="1"/>
      <c r="Q78" s="1"/>
      <c r="R78" s="1"/>
      <c r="S78" s="51">
        <v>-1.6078476980295546</v>
      </c>
      <c r="T78" s="51">
        <v>-3.8802386023708393</v>
      </c>
      <c r="U78" s="51">
        <v>-4.9714618142478288</v>
      </c>
    </row>
    <row r="79" spans="1:21">
      <c r="A79" s="47"/>
      <c r="B79" s="47" t="s">
        <v>58</v>
      </c>
      <c r="C79" s="47"/>
      <c r="D79" s="1"/>
      <c r="E79" s="1"/>
      <c r="F79" s="1"/>
      <c r="G79" s="1"/>
      <c r="H79" s="1"/>
      <c r="I79" s="1"/>
      <c r="J79" s="1"/>
      <c r="K79" s="50"/>
      <c r="L79" s="1"/>
      <c r="M79" s="1"/>
      <c r="N79" s="1"/>
      <c r="O79" s="1"/>
      <c r="P79" s="1"/>
      <c r="Q79" s="1"/>
      <c r="R79" s="1"/>
      <c r="S79" s="51">
        <v>-0.71839299513208144</v>
      </c>
      <c r="T79" s="51">
        <v>3.612331184447104</v>
      </c>
      <c r="U79" s="51">
        <v>-1.2480393682262725</v>
      </c>
    </row>
    <row r="80" spans="1:21">
      <c r="A80" s="47"/>
      <c r="B80" s="52" t="s">
        <v>59</v>
      </c>
      <c r="C80" s="52"/>
      <c r="D80" s="53"/>
      <c r="E80" s="53"/>
      <c r="F80" s="53"/>
      <c r="G80" s="53"/>
      <c r="H80" s="53"/>
      <c r="I80" s="53"/>
      <c r="J80" s="53"/>
      <c r="K80" s="54"/>
      <c r="L80" s="53"/>
      <c r="M80" s="53"/>
      <c r="N80" s="53"/>
      <c r="O80" s="53"/>
      <c r="P80" s="53"/>
      <c r="Q80" s="53"/>
      <c r="R80" s="53"/>
      <c r="S80" s="55">
        <v>-1.1712760276810945</v>
      </c>
      <c r="T80" s="55">
        <v>-2.2442630730147739</v>
      </c>
      <c r="U80" s="55">
        <v>-2.9928763758654409</v>
      </c>
    </row>
    <row r="81" spans="1:21">
      <c r="A81" s="47"/>
      <c r="B81" s="47" t="s">
        <v>60</v>
      </c>
      <c r="C81" s="47"/>
      <c r="D81" s="1"/>
      <c r="E81" s="1"/>
      <c r="F81" s="1"/>
      <c r="G81" s="1"/>
      <c r="H81" s="49"/>
      <c r="I81" s="49">
        <f>GEOMEAN(I11:I74)</f>
        <v>10.383305136013639</v>
      </c>
      <c r="J81" s="49">
        <f>GEOMEAN(J11:J74)</f>
        <v>2.6068898750630889</v>
      </c>
      <c r="K81" s="1"/>
      <c r="L81" s="1"/>
      <c r="M81" s="1"/>
      <c r="N81" s="1"/>
      <c r="O81" s="1"/>
      <c r="P81" s="49"/>
      <c r="Q81" s="49">
        <f>GEOMEAN(Q11:Q74)</f>
        <v>10.41142029556184</v>
      </c>
      <c r="R81" s="49">
        <f>GEOMEAN(R11:R74)</f>
        <v>2.3395194642542125</v>
      </c>
      <c r="S81" s="1"/>
      <c r="T81" s="1"/>
      <c r="U81" s="1"/>
    </row>
    <row r="82" spans="1:21">
      <c r="A82" s="47"/>
      <c r="B82" s="47" t="s">
        <v>61</v>
      </c>
      <c r="C82" s="47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56"/>
      <c r="Q82" s="56">
        <f>Q81/I81</f>
        <v>1.0027077273738865</v>
      </c>
      <c r="R82" s="56">
        <f>R81/J81</f>
        <v>0.89743701359751316</v>
      </c>
      <c r="S82" s="1"/>
      <c r="T82" s="1"/>
      <c r="U82" s="1"/>
    </row>
    <row r="83" spans="1:21">
      <c r="A83" s="47"/>
      <c r="B83" s="47" t="s">
        <v>62</v>
      </c>
      <c r="C83" s="47"/>
      <c r="D83" s="1"/>
      <c r="E83" s="1"/>
      <c r="F83" s="1"/>
      <c r="G83" s="1"/>
      <c r="H83" s="48"/>
      <c r="I83" s="48">
        <f>SUM(I11:I74)/3600</f>
        <v>0.30196111111111118</v>
      </c>
      <c r="J83" s="48">
        <f>SUM(J11:J74)</f>
        <v>279.06273055555556</v>
      </c>
      <c r="K83" s="1"/>
      <c r="L83" s="1"/>
      <c r="M83" s="1"/>
      <c r="N83" s="1"/>
      <c r="O83" s="1"/>
      <c r="P83" s="48"/>
      <c r="Q83" s="48">
        <f>SUM(Q11:Q74)/3600</f>
        <v>0.30668888888888884</v>
      </c>
      <c r="R83" s="48">
        <f>SUM(R11:R74)</f>
        <v>251.04383333333323</v>
      </c>
      <c r="S83" s="1"/>
      <c r="T83" s="1"/>
      <c r="U83" s="1"/>
    </row>
  </sheetData>
  <mergeCells count="2">
    <mergeCell ref="D1:K1"/>
    <mergeCell ref="L1:S1"/>
  </mergeCells>
  <conditionalFormatting sqref="S3:U10">
    <cfRule type="cellIs" dxfId="5" priority="4" stopIfTrue="1" operator="between">
      <formula>-1</formula>
      <formula>1</formula>
    </cfRule>
    <cfRule type="cellIs" dxfId="4" priority="5" stopIfTrue="1" operator="lessThan">
      <formula>-3</formula>
    </cfRule>
    <cfRule type="cellIs" dxfId="3" priority="6" stopIfTrue="1" operator="greaterThan">
      <formula>3</formula>
    </cfRule>
  </conditionalFormatting>
  <conditionalFormatting sqref="S11:U80">
    <cfRule type="cellIs" dxfId="2" priority="1" stopIfTrue="1" operator="between">
      <formula>-1</formula>
      <formula>1</formula>
    </cfRule>
    <cfRule type="cellIs" dxfId="1" priority="2" stopIfTrue="1" operator="lessThan">
      <formula>-3</formula>
    </cfRule>
    <cfRule type="cellIs" dxfId="0" priority="3" stopIfTrue="1" operator="greaterThan">
      <formula>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Lowdelay LoCo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2011-01-22T23:28:00Z</dcterms:modified>
</cp:coreProperties>
</file>